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B53748B0-B5D3-4D67-A8F9-1BAB14B3F6C0}"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SOPS!$A$10:$L$17</definedName>
    <definedName name="_xlnm.Print_Titles" localSheetId="0">SOPS!$9:$12</definedName>
    <definedName name="_xlnm.Print_Area" localSheetId="0">SOPS!$B$1:$L$146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50" i="1" l="1"/>
  <c r="L142" i="1" l="1"/>
  <c r="L138" i="1"/>
  <c r="L134" i="1"/>
  <c r="L130" i="1"/>
  <c r="L126" i="1"/>
  <c r="L122" i="1"/>
  <c r="L118" i="1"/>
  <c r="L114" i="1"/>
  <c r="L110" i="1"/>
  <c r="L106" i="1"/>
  <c r="L102" i="1"/>
  <c r="L98" i="1"/>
  <c r="L94" i="1"/>
  <c r="L90" i="1"/>
  <c r="L86" i="1"/>
  <c r="L82" i="1"/>
  <c r="L78" i="1"/>
  <c r="L74" i="1"/>
  <c r="L70" i="1"/>
  <c r="L66" i="1"/>
  <c r="L62" i="1"/>
  <c r="L58" i="1"/>
  <c r="L54" i="1"/>
  <c r="L46" i="1"/>
  <c r="L42" i="1"/>
  <c r="L38" i="1"/>
  <c r="L34" i="1"/>
  <c r="L30" i="1"/>
  <c r="L26" i="1"/>
  <c r="L22" i="1"/>
  <c r="L18" i="1"/>
  <c r="L14" i="1"/>
  <c r="B14" i="1"/>
  <c r="B18" i="1" l="1"/>
  <c r="B22" i="1"/>
  <c r="C146" i="1"/>
  <c r="B26" i="1" l="1"/>
  <c r="L146" i="1"/>
  <c r="J1" i="4"/>
  <c r="B30" i="1" l="1"/>
  <c r="B34" i="1" s="1"/>
  <c r="L1" i="4"/>
  <c r="B38" i="1" l="1"/>
  <c r="L9" i="1"/>
  <c r="B9" i="1"/>
  <c r="B42" i="1" l="1"/>
  <c r="B46" i="1"/>
  <c r="B50" i="1" s="1"/>
  <c r="B54" i="1" s="1"/>
  <c r="L1" i="1"/>
  <c r="F4" i="1"/>
  <c r="K9" i="1" l="1"/>
  <c r="B58" i="1" l="1"/>
  <c r="F5" i="1"/>
  <c r="Q2" i="1"/>
  <c r="B62" i="1" l="1"/>
  <c r="B66" i="1" s="1"/>
  <c r="B70" i="1" s="1"/>
  <c r="B74" i="1" s="1"/>
  <c r="B78" i="1" s="1"/>
  <c r="B82" i="1" s="1"/>
  <c r="B86" i="1" s="1"/>
  <c r="B90" i="1" s="1"/>
  <c r="B94" i="1" s="1"/>
  <c r="B98" i="1" s="1"/>
  <c r="B102" i="1" s="1"/>
  <c r="B106" i="1" s="1"/>
  <c r="B110" i="1" l="1"/>
  <c r="B114" i="1" s="1"/>
  <c r="B118" i="1" s="1"/>
  <c r="B122" i="1" s="1"/>
  <c r="B126" i="1" s="1"/>
  <c r="B130" i="1" s="1"/>
  <c r="B134" i="1" s="1"/>
  <c r="B138" i="1" s="1"/>
  <c r="B142" i="1" s="1"/>
  <c r="K2" i="1"/>
  <c r="Q3" i="1" s="1"/>
  <c r="O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<sst xmlns="http://schemas.openxmlformats.org/spreadsheetml/2006/main" count="512" uniqueCount="248">
  <si>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</si>
  <si>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</si>
  <si>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</si>
  <si>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</si>
  <si>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</si>
  <si>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</si>
  <si>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</si>
  <si>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</si>
  <si>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</si>
  <si>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</si>
  <si>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</si>
  <si>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</si>
  <si>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</si>
  <si>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</si>
  <si>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</si>
  <si>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</si>
  <si>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</si>
  <si>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</si>
  <si>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</si>
  <si>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</si>
  <si>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</si>
  <si>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</si>
  <si>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</si>
  <si>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</si>
  <si>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</si>
  <si>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</si>
  <si>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</si>
  <si>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</si>
  <si>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</si>
  <si>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</si>
  <si>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</si>
  <si>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</si>
  <si>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</si>
  <si>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</si>
  <si>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</si>
  <si>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</si>
  <si>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</si>
  <si>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</si>
  <si>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</si>
  <si>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</si>
  <si>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</si>
  <si>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</si>
  <si>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</si>
  <si>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</si>
  <si>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</si>
  <si>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</si>
  <si>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</si>
  <si>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</si>
  <si>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</si>
  <si>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</si>
  <si>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</si>
  <si>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</si>
  <si>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</si>
  <si>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</si>
  <si>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</si>
  <si>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</si>
  <si>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</si>
  <si>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</si>
  <si>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</si>
  <si>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</si>
  <si>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</si>
  <si>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</si>
  <si>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</si>
  <si>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</si>
  <si>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</si>
  <si>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</si>
  <si>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</si>
  <si>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</si>
  <si>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</si>
  <si>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</si>
  <si>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</si>
  <si>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</si>
  <si>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</si>
  <si>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</si>
  <si>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</si>
  <si>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</si>
  <si>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</si>
  <si>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</si>
  <si>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</si>
  <si>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</si>
  <si>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</si>
  <si>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</si>
  <si>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</si>
  <si>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</si>
  <si>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</si>
  <si>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</si>
  <si>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</si>
  <si>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</si>
  <si>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</si>
  <si>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</si>
  <si>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</si>
  <si>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</si>
  <si>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</si>
  <si>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</si>
  <si>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</si>
  <si>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</si>
  <si>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</si>
  <si>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</si>
  <si>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</si>
  <si>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</si>
  <si>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</si>
  <si>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</si>
  <si>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</si>
  <si>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</si>
  <si>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</si>
  <si>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</si>
  <si>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</si>
  <si>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</si>
  <si>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</si>
  <si>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</si>
  <si>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</si>
  <si>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</si>
  <si>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</si>
  <si>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</si>
  <si>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</si>
  <si>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</si>
  <si>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</si>
  <si>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</si>
  <si>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</si>
  <si>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</si>
  <si>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</si>
  <si>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</si>
  <si>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</si>
  <si>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</si>
  <si>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</si>
  <si>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</si>
  <si>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</si>
  <si>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</si>
  <si>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</si>
  <si>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</si>
  <si>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</si>
  <si>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</si>
  <si>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</si>
  <si>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</si>
  <si>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</si>
  <si>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</si>
  <si>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Ing. Pavel Víšek</t>
  </si>
  <si>
    <t>ISPROFOND:</t>
  </si>
  <si>
    <t>Součet</t>
  </si>
  <si>
    <t>1</t>
  </si>
  <si>
    <t>2018_OTSKP</t>
  </si>
  <si>
    <t>kus</t>
  </si>
  <si>
    <t>1: 1; viz textová a výkresová část projektové dokumentace</t>
  </si>
  <si>
    <t>Technická specifikace položky odpovídá příslušné cenové soustavě.</t>
  </si>
  <si>
    <t>2: 1; viz textová a výkresová část projektové dokumentace</t>
  </si>
  <si>
    <t>9: 2; viz textová a výkresová část projektové dokumentace</t>
  </si>
  <si>
    <t>10: 2; viz textová a výkresová část projektové dokumentace</t>
  </si>
  <si>
    <t>12: 1; viz textová a výkresová část projektové dokumentace</t>
  </si>
  <si>
    <t>75J321</t>
  </si>
  <si>
    <t>Kabel sdělovací pro strukturovanou kabeláž FTP/STP - dodávka</t>
  </si>
  <si>
    <t>kmpár</t>
  </si>
  <si>
    <t>75J32X</t>
  </si>
  <si>
    <t>Kabel sdělovací pro strukturovanou kabeláž FTP/STP - montáž</t>
  </si>
  <si>
    <t>75J212</t>
  </si>
  <si>
    <t>Kabel sdělovací pro vnitřní použití do 10 párů průměru 0,5 mm</t>
  </si>
  <si>
    <t>75J21X</t>
  </si>
  <si>
    <t>Kabel sdělovací, montáž a upevnění</t>
  </si>
  <si>
    <t>75J111</t>
  </si>
  <si>
    <t>Nosná lišta plastová - dodávka</t>
  </si>
  <si>
    <t>75J11X</t>
  </si>
  <si>
    <t>Nosná lišta plastová - montáž</t>
  </si>
  <si>
    <t>742G11</t>
  </si>
  <si>
    <t>Kabel NN dvou- a třížílový Cu s plastovou izolací do 2,5 mm2</t>
  </si>
  <si>
    <t>742L11</t>
  </si>
  <si>
    <t>Ukončení dvou až pětižílového kabelu v rozvaděči nebo na přístroji do 2,5 mm2</t>
  </si>
  <si>
    <t>744612</t>
  </si>
  <si>
    <t>702511</t>
  </si>
  <si>
    <t>Průraz zdivem (příčkou) zděným tloušťky do 45 cm</t>
  </si>
  <si>
    <t>703451</t>
  </si>
  <si>
    <t>PS 221</t>
  </si>
  <si>
    <t>TNS Týniště nad Orlicí, sdělovací zařízení</t>
  </si>
  <si>
    <t>Dodávky + nosný materiál, montáže</t>
  </si>
  <si>
    <t>75JA53</t>
  </si>
  <si>
    <t>ROZVADĚČ STRUKT. KABELÁŽE, PATCHPANEL, 24 ZÁSUVEK, DODÁVKA</t>
  </si>
  <si>
    <t>75JA51</t>
  </si>
  <si>
    <t>ROZVADĚČ STRUKT. KABELÁŽE, ORGANIZAR-DODÁVKA</t>
  </si>
  <si>
    <t>75JA55</t>
  </si>
  <si>
    <t>ROZVADĚČ STRUKT. KABELÁŽE, PATCHPANEL, ZÁSUVKA RJ45, DODÁVKA, MONTÁŽ, UKONČ. KABELU</t>
  </si>
  <si>
    <t>3: 24; viz textová a výkresová část projektové dokumentace</t>
  </si>
  <si>
    <t>75JA5X</t>
  </si>
  <si>
    <t>ROZVADĚČ STRUKT. KABELÁŽE, MONTÁŽ ORGANIZARU, PATCHPANELU</t>
  </si>
  <si>
    <t>4: 2; viz textová a výkresová část projektové dokumentace</t>
  </si>
  <si>
    <t>75JA32</t>
  </si>
  <si>
    <t>ZÁSUVKA SDRUŽENNÁ NA OMÍTKU</t>
  </si>
  <si>
    <t>5: 5; viz textová a výkresová část projektové dokumentace</t>
  </si>
  <si>
    <t>75JA3X</t>
  </si>
  <si>
    <t>ZÁSUVKA SDRUŽENNÁ - MONTÁŽ</t>
  </si>
  <si>
    <t>6: 5; viz textová a výkresová část projektové dokumentace</t>
  </si>
  <si>
    <t>75M311</t>
  </si>
  <si>
    <t>DIGITÁLNÍ TELEFONIE A VOIP, TELEFONNÍ PŘÍSTROJ DIGITÁLNÍ ZÁKLADNÍ - DODÁVKA</t>
  </si>
  <si>
    <t>7: 2; viz textová a výkresová část projektové dokumentace</t>
  </si>
  <si>
    <t>75M31X</t>
  </si>
  <si>
    <t>DIGITÁLNÍ TELEFONIE A VOIP, TELEFONNÍ PŘÍSTROJ DIGITÁLNÍ ZÁKLADNÍ - MONTÁŽ</t>
  </si>
  <si>
    <t>8: 2; viz textová a výkresová část projektové dokumentace</t>
  </si>
  <si>
    <t>R75J6DF</t>
  </si>
  <si>
    <t>SUDOP R-208</t>
  </si>
  <si>
    <t>Dveřní komunikátor vč. zápustné krabice, stolního telefonu, zdroje, el. otevírač</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</si>
  <si>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</si>
  <si>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75L231</t>
  </si>
  <si>
    <t>HODINY PODRUŽNÉ NEBO AUTONOMNÍ VNITŘNÍ RUČIČKOVÉ JEDNOSTRANNÉ DO 50 CM, DCF</t>
  </si>
  <si>
    <t>75L23X</t>
  </si>
  <si>
    <t>HODINY PODRUŽNÉ NEBO AUTONOMNÍ VNITŘNÍ - MONTÁŽ</t>
  </si>
  <si>
    <t>11: 2; viz textová a výkresová část projektové dokumentace</t>
  </si>
  <si>
    <t>JISTIČ JEDNOPÓLOVÝ (10 KA) OD 4 DO 10 A</t>
  </si>
  <si>
    <t>75HMECR</t>
  </si>
  <si>
    <t>PROPOJOVACÍ PATCH KABEL - 1M</t>
  </si>
  <si>
    <t>13: 24; viz textová a výkresová část projektové dokumentace</t>
  </si>
  <si>
    <t>1. Položka obsahuje:
 - Dodávka a montáž dle textace položky.</t>
  </si>
  <si>
    <t>14: 0,6; viz textová a výkresová část projektové dokumentace</t>
  </si>
  <si>
    <t>15: 0,6; viz textová a výkresová část projektové dokumentace</t>
  </si>
  <si>
    <t>16: 0,06; viz textová a výkresová část projektové dokumentace</t>
  </si>
  <si>
    <t>17: 20; viz textová a výkresová část projektové dokumentace</t>
  </si>
  <si>
    <t>18: 10; viz textová a výkresová část projektové dokumentace</t>
  </si>
  <si>
    <t>19: 10; viz textová a výkresová část projektové dokumentace</t>
  </si>
  <si>
    <t>20: 30; viz textová a výkresová část projektové dokumentace</t>
  </si>
  <si>
    <t>21: 6; viz textová a výkresová část projektové dokumentace</t>
  </si>
  <si>
    <t>703421</t>
  </si>
  <si>
    <t>ELEKTROINSTALAČNÍ TRUBKA PLASTOVÁ UV STABILNÍ VČETNĚ UPEVNĚNÍ A PŘÍSLUŠENSTVÍ DN PRŮMĚRU DO 25 MM</t>
  </si>
  <si>
    <t>22: 30; viz textová a výkresová část projektové dokumentace</t>
  </si>
  <si>
    <t>ELEKTROINSTALAČNÍ TRUBKA S FUNKČNÍ ODOLNOSTÍ PŘI POŽÁRU VČETNĚ UPEVNĚNÍ A PŘÍSLUŠENSTVÍ DN PRŮMĚRU DO 25 MM</t>
  </si>
  <si>
    <t>23: 1; viz textová a výkresová část projektové dokumentace</t>
  </si>
  <si>
    <t>24: 1; viz textová a výkresová část projektové dokumentace</t>
  </si>
  <si>
    <t>703213</t>
  </si>
  <si>
    <t>KABELOVÝ ŽLAB NOSNÝ/DRÁTĚNÝ ŽÁROVĚ ZINKOVANÝ VČETNĚ UPEVNĚNÍ A PŘÍSLUŠENSTVÍ SVĚTLÉ ŠÍŘKY PŘES 250 DO 400 MM</t>
  </si>
  <si>
    <t>25: 6; viz textová a výkresová část projektové dokumentace</t>
  </si>
  <si>
    <t>75IF41</t>
  </si>
  <si>
    <t>MONTÁŽNÍ RÁM DO 10+1</t>
  </si>
  <si>
    <t>26: 1; viz textová a výkresová část projektové dokumentace</t>
  </si>
  <si>
    <t>75IF4X</t>
  </si>
  <si>
    <t>MONTÁŽNÍ RÁM DO 10+1 - MONTÁŽ</t>
  </si>
  <si>
    <t>27: 1; viz textová a výkresová část projektové dokumentace</t>
  </si>
  <si>
    <t>75IF11</t>
  </si>
  <si>
    <t>SPOJOVACÍ SVORKOVNICE 2/10</t>
  </si>
  <si>
    <t>28: 1; viz textová a výkresová část projektové dokumentace</t>
  </si>
  <si>
    <t>75IF1X</t>
  </si>
  <si>
    <t>SPOJOVACÍ SVORKOVNICE 2/10 - MONTÁŽ</t>
  </si>
  <si>
    <t>29: 1; viz textová a výkresová část projektové dokumentace</t>
  </si>
  <si>
    <t>75J131</t>
  </si>
  <si>
    <t>NOSNÁ LIŠTA DIN</t>
  </si>
  <si>
    <t>30: 1; viz textová a výkresová část projektové dokumentace</t>
  </si>
  <si>
    <t>75J13X</t>
  </si>
  <si>
    <t>NOSNÁ LIŠTA DIN - MONTÁŽ</t>
  </si>
  <si>
    <t>31: 1; viz textová a výkresová část projektové dokumentace</t>
  </si>
  <si>
    <t>75IFA1</t>
  </si>
  <si>
    <t>NOSNÍK BLESKOJISTEK</t>
  </si>
  <si>
    <t>32: 1; viz textová a výkresová část projektové dokumentace</t>
  </si>
  <si>
    <t>R75J6EF</t>
  </si>
  <si>
    <t>Přepěťová ochrana do racku pro napájení komunikátoru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</si>
</sst>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0.00\ &quot;Kč&quot;;\-#,##0.00\ &quot;Kč&quot;"/>
    <numFmt numFmtId="43" formatCode="_-* #,##0.00\ _K_č_-;\-* #,##0.00\ _K_č_-;_-* &quot;-&quot;??\ _K_č_-;_-@_-"/>
    <numFmt numFmtId="164" formatCode="m\/yyyy"/>
    <numFmt numFmtId="165" formatCode="#,##0.000"/>
    <numFmt numFmtId="166" formatCode="#,##0.0000"/>
    <numFmt numFmtId="167" formatCode="0.00000"/>
    <numFmt numFmtId="168" formatCode="#,##0.00_ ;\-#,##0.00\ "/>
  </numFmts>
  <fonts count="8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sz val="11"/>
      <color theme="1"/>
      <name val="Calibri"/>
      <family val="2"/>
      <charset val="238"/>
      <scheme val="minor"/>
    </font>
    <font>
      <b/>
      <sz val="10"/>
      <name val="Arial"/>
      <family val="2"/>
      <charset val="238"/>
    </font>
    <font>
      <b/>
      <sz val="12"/>
      <name val="Arial"/>
      <family val="2"/>
      <charset val="238"/>
    </font>
    <font>
      <b/>
      <sz val="11"/>
      <name val="Arial"/>
      <family val="2"/>
      <charset val="238"/>
    </font>
    <font>
      <sz val="10"/>
      <name val="Arial CE"/>
      <charset val="238"/>
    </font>
    <font>
      <sz val="11"/>
      <color indexed="8"/>
      <name val="Calibri"/>
      <family val="2"/>
      <charset val="238"/>
    </font>
    <font>
      <sz val="10"/>
      <color indexed="8"/>
      <name val="Arial"/>
      <family val="2"/>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Helv"/>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u/>
      <sz val="6.6"/>
      <color indexed="12"/>
      <name val="Calibri"/>
      <family val="2"/>
      <charset val="238"/>
    </font>
  </fonts>
  <fills count="39">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
      <patternFill patternType="solid">
        <fgColor indexed="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s>
  <borders count="8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right/>
      <top style="thin">
        <color indexed="49"/>
      </top>
      <bottom style="double">
        <color indexed="49"/>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top style="thin">
        <color indexed="49"/>
      </top>
      <bottom style="double">
        <color indexed="49"/>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s>
  <cellStyleXfs count="340">
    <xf numFmtId="0" fontId="0" fillId="0" borderId="0"/>
    <xf numFmtId="0" fontId="4" fillId="0" borderId="0">
      <alignment vertical="center"/>
    </xf>
    <xf numFmtId="0" fontId="6" fillId="0" borderId="0">
      <alignment vertical="center"/>
    </xf>
    <xf numFmtId="0" fontId="4" fillId="0" borderId="0"/>
    <xf numFmtId="0" fontId="51" fillId="0" borderId="0"/>
    <xf numFmtId="0" fontId="4" fillId="0" borderId="0">
      <alignment vertical="center"/>
    </xf>
    <xf numFmtId="0" fontId="4" fillId="0" borderId="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5"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7"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19" borderId="0" applyNumberFormat="0" applyBorder="0" applyAlignment="0" applyProtection="0"/>
    <xf numFmtId="0" fontId="58" fillId="21" borderId="0" applyNumberFormat="0" applyBorder="0" applyAlignment="0" applyProtection="0"/>
    <xf numFmtId="0" fontId="58" fillId="21" borderId="0" applyNumberFormat="0" applyBorder="0" applyAlignment="0" applyProtection="0"/>
    <xf numFmtId="0" fontId="58" fillId="21" borderId="0" applyNumberFormat="0" applyBorder="0" applyAlignment="0" applyProtection="0"/>
    <xf numFmtId="0" fontId="58" fillId="21" borderId="0" applyNumberFormat="0" applyBorder="0" applyAlignment="0" applyProtection="0"/>
    <xf numFmtId="0" fontId="58" fillId="15" borderId="0" applyNumberFormat="0" applyBorder="0" applyAlignment="0" applyProtection="0"/>
    <xf numFmtId="0" fontId="58" fillId="22" borderId="0" applyNumberFormat="0" applyBorder="0" applyAlignment="0" applyProtection="0"/>
    <xf numFmtId="0" fontId="58" fillId="17" borderId="0" applyNumberFormat="0" applyBorder="0" applyAlignment="0" applyProtection="0"/>
    <xf numFmtId="0" fontId="58" fillId="24" borderId="0" applyNumberFormat="0" applyBorder="0" applyAlignment="0" applyProtection="0"/>
    <xf numFmtId="0" fontId="58" fillId="24" borderId="0" applyNumberFormat="0" applyBorder="0" applyAlignment="0" applyProtection="0"/>
    <xf numFmtId="0" fontId="58" fillId="24" borderId="0" applyNumberFormat="0" applyBorder="0" applyAlignment="0" applyProtection="0"/>
    <xf numFmtId="0" fontId="58" fillId="24" borderId="0" applyNumberFormat="0" applyBorder="0" applyAlignment="0" applyProtection="0"/>
    <xf numFmtId="0" fontId="58" fillId="23" borderId="0" applyNumberFormat="0" applyBorder="0" applyAlignment="0" applyProtection="0"/>
    <xf numFmtId="0" fontId="58" fillId="25"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6" borderId="0" applyNumberFormat="0" applyBorder="0" applyAlignment="0" applyProtection="0"/>
    <xf numFmtId="0" fontId="58" fillId="21" borderId="0" applyNumberFormat="0" applyBorder="0" applyAlignment="0" applyProtection="0"/>
    <xf numFmtId="0" fontId="58" fillId="21" borderId="0" applyNumberFormat="0" applyBorder="0" applyAlignment="0" applyProtection="0"/>
    <xf numFmtId="0" fontId="58" fillId="21" borderId="0" applyNumberFormat="0" applyBorder="0" applyAlignment="0" applyProtection="0"/>
    <xf numFmtId="0" fontId="58" fillId="21" borderId="0" applyNumberFormat="0" applyBorder="0" applyAlignment="0" applyProtection="0"/>
    <xf numFmtId="0" fontId="58" fillId="23" borderId="0" applyNumberFormat="0" applyBorder="0" applyAlignment="0" applyProtection="0"/>
    <xf numFmtId="0" fontId="58" fillId="24"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17" borderId="0" applyNumberFormat="0" applyBorder="0" applyAlignment="0" applyProtection="0"/>
    <xf numFmtId="0" fontId="60" fillId="30" borderId="0" applyNumberFormat="0" applyBorder="0" applyAlignment="0" applyProtection="0"/>
    <xf numFmtId="0" fontId="60" fillId="30" borderId="0" applyNumberFormat="0" applyBorder="0" applyAlignment="0" applyProtection="0"/>
    <xf numFmtId="0" fontId="60" fillId="30" borderId="0" applyNumberFormat="0" applyBorder="0" applyAlignment="0" applyProtection="0"/>
    <xf numFmtId="0" fontId="60" fillId="30" borderId="0" applyNumberFormat="0" applyBorder="0" applyAlignment="0" applyProtection="0"/>
    <xf numFmtId="0" fontId="60" fillId="29" borderId="0" applyNumberFormat="0" applyBorder="0" applyAlignment="0" applyProtection="0"/>
    <xf numFmtId="0" fontId="60" fillId="25"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6" borderId="0" applyNumberFormat="0" applyBorder="0" applyAlignment="0" applyProtection="0"/>
    <xf numFmtId="0" fontId="60" fillId="31" borderId="0" applyNumberFormat="0" applyBorder="0" applyAlignment="0" applyProtection="0"/>
    <xf numFmtId="0" fontId="60" fillId="31" borderId="0" applyNumberFormat="0" applyBorder="0" applyAlignment="0" applyProtection="0"/>
    <xf numFmtId="0" fontId="60" fillId="31" borderId="0" applyNumberFormat="0" applyBorder="0" applyAlignment="0" applyProtection="0"/>
    <xf numFmtId="0" fontId="60" fillId="31" borderId="0" applyNumberFormat="0" applyBorder="0" applyAlignment="0" applyProtection="0"/>
    <xf numFmtId="0" fontId="60" fillId="23" borderId="0" applyNumberFormat="0" applyBorder="0" applyAlignment="0" applyProtection="0"/>
    <xf numFmtId="0" fontId="60" fillId="29" borderId="0" applyNumberFormat="0" applyBorder="0" applyAlignment="0" applyProtection="0"/>
    <xf numFmtId="0" fontId="60" fillId="32" borderId="0" applyNumberFormat="0" applyBorder="0" applyAlignment="0" applyProtection="0"/>
    <xf numFmtId="0" fontId="60" fillId="32" borderId="0" applyNumberFormat="0" applyBorder="0" applyAlignment="0" applyProtection="0"/>
    <xf numFmtId="0" fontId="60" fillId="32" borderId="0" applyNumberFormat="0" applyBorder="0" applyAlignment="0" applyProtection="0"/>
    <xf numFmtId="0" fontId="60" fillId="32" borderId="0" applyNumberFormat="0" applyBorder="0" applyAlignment="0" applyProtection="0"/>
    <xf numFmtId="0" fontId="60" fillId="17" borderId="0" applyNumberFormat="0" applyBorder="0" applyAlignment="0" applyProtection="0"/>
    <xf numFmtId="0" fontId="61" fillId="0" borderId="65" applyNumberFormat="0" applyFill="0" applyAlignment="0" applyProtection="0"/>
    <xf numFmtId="0" fontId="61" fillId="0" borderId="65" applyNumberFormat="0" applyFill="0" applyAlignment="0" applyProtection="0"/>
    <xf numFmtId="0" fontId="61" fillId="0" borderId="65" applyNumberFormat="0" applyFill="0" applyAlignment="0" applyProtection="0"/>
    <xf numFmtId="0" fontId="61" fillId="0" borderId="65" applyNumberFormat="0" applyFill="0" applyAlignment="0" applyProtection="0"/>
    <xf numFmtId="0" fontId="61" fillId="0" borderId="64" applyNumberFormat="0" applyFill="0" applyAlignment="0" applyProtection="0"/>
    <xf numFmtId="43" fontId="4" fillId="0" borderId="0" applyFont="0" applyFill="0" applyBorder="0" applyAlignment="0" applyProtection="0"/>
    <xf numFmtId="0" fontId="81" fillId="0" borderId="0" applyNumberFormat="0" applyFill="0" applyBorder="0" applyAlignment="0" applyProtection="0">
      <alignment vertical="top"/>
      <protection locked="0"/>
    </xf>
    <xf numFmtId="0" fontId="62" fillId="18" borderId="0" applyNumberFormat="0" applyBorder="0" applyAlignment="0" applyProtection="0"/>
    <xf numFmtId="0" fontId="63" fillId="33" borderId="66" applyNumberFormat="0" applyAlignment="0" applyProtection="0"/>
    <xf numFmtId="0" fontId="77" fillId="0" borderId="68" applyNumberFormat="0" applyFill="0" applyAlignment="0" applyProtection="0"/>
    <xf numFmtId="0" fontId="77" fillId="0" borderId="68" applyNumberFormat="0" applyFill="0" applyAlignment="0" applyProtection="0"/>
    <xf numFmtId="0" fontId="77" fillId="0" borderId="68" applyNumberFormat="0" applyFill="0" applyAlignment="0" applyProtection="0"/>
    <xf numFmtId="0" fontId="77" fillId="0" borderId="68" applyNumberFormat="0" applyFill="0" applyAlignment="0" applyProtection="0"/>
    <xf numFmtId="0" fontId="64" fillId="0" borderId="67" applyNumberFormat="0" applyFill="0" applyAlignment="0" applyProtection="0"/>
    <xf numFmtId="0" fontId="78" fillId="0" borderId="69" applyNumberFormat="0" applyFill="0" applyAlignment="0" applyProtection="0"/>
    <xf numFmtId="0" fontId="78" fillId="0" borderId="69" applyNumberFormat="0" applyFill="0" applyAlignment="0" applyProtection="0"/>
    <xf numFmtId="0" fontId="78" fillId="0" borderId="69" applyNumberFormat="0" applyFill="0" applyAlignment="0" applyProtection="0"/>
    <xf numFmtId="0" fontId="78" fillId="0" borderId="69" applyNumberFormat="0" applyFill="0" applyAlignment="0" applyProtection="0"/>
    <xf numFmtId="0" fontId="65" fillId="0" borderId="69" applyNumberFormat="0" applyFill="0" applyAlignment="0" applyProtection="0"/>
    <xf numFmtId="0" fontId="79" fillId="0" borderId="71" applyNumberFormat="0" applyFill="0" applyAlignment="0" applyProtection="0"/>
    <xf numFmtId="0" fontId="79" fillId="0" borderId="71" applyNumberFormat="0" applyFill="0" applyAlignment="0" applyProtection="0"/>
    <xf numFmtId="0" fontId="79" fillId="0" borderId="71" applyNumberFormat="0" applyFill="0" applyAlignment="0" applyProtection="0"/>
    <xf numFmtId="0" fontId="79" fillId="0" borderId="71" applyNumberFormat="0" applyFill="0" applyAlignment="0" applyProtection="0"/>
    <xf numFmtId="0" fontId="66" fillId="0" borderId="70" applyNumberFormat="0" applyFill="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66"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67" fillId="0" borderId="0" applyNumberFormat="0" applyFill="0" applyBorder="0" applyAlignment="0" applyProtection="0"/>
    <xf numFmtId="0" fontId="68" fillId="26"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3" fillId="0" borderId="0"/>
    <xf numFmtId="0" fontId="53" fillId="0" borderId="0"/>
    <xf numFmtId="0" fontId="53" fillId="0" borderId="0"/>
    <xf numFmtId="0" fontId="52" fillId="0" borderId="0"/>
    <xf numFmtId="0" fontId="4" fillId="0" borderId="0">
      <alignment vertical="top"/>
    </xf>
    <xf numFmtId="0" fontId="4" fillId="0" borderId="0"/>
    <xf numFmtId="0" fontId="4" fillId="0" borderId="0"/>
    <xf numFmtId="0" fontId="53" fillId="0" borderId="0"/>
    <xf numFmtId="0" fontId="53" fillId="0" borderId="0"/>
    <xf numFmtId="0" fontId="4" fillId="0" borderId="0"/>
    <xf numFmtId="0" fontId="53" fillId="0" borderId="0"/>
    <xf numFmtId="0" fontId="4" fillId="0" borderId="0"/>
    <xf numFmtId="0" fontId="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9" fillId="0" borderId="0"/>
    <xf numFmtId="0" fontId="4" fillId="0" borderId="0"/>
    <xf numFmtId="0" fontId="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 fillId="0" borderId="0"/>
    <xf numFmtId="0" fontId="4" fillId="0" borderId="0"/>
    <xf numFmtId="0" fontId="53" fillId="0" borderId="0"/>
    <xf numFmtId="0" fontId="53" fillId="0" borderId="0"/>
    <xf numFmtId="0" fontId="5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57" fillId="19" borderId="72" applyNumberFormat="0" applyFont="0" applyAlignment="0" applyProtection="0"/>
    <xf numFmtId="0" fontId="57"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9" fontId="4" fillId="0" borderId="0" applyFont="0" applyFill="0" applyBorder="0" applyAlignment="0" applyProtection="0"/>
    <xf numFmtId="0" fontId="69" fillId="0" borderId="73" applyNumberFormat="0" applyFill="0" applyAlignment="0" applyProtection="0"/>
    <xf numFmtId="0" fontId="70" fillId="20" borderId="0" applyNumberFormat="0" applyBorder="0" applyAlignment="0" applyProtection="0"/>
    <xf numFmtId="0" fontId="4" fillId="0" borderId="0"/>
    <xf numFmtId="0" fontId="76" fillId="0" borderId="0"/>
    <xf numFmtId="0" fontId="71" fillId="0" borderId="0" applyNumberFormat="0" applyFill="0" applyBorder="0" applyAlignment="0" applyProtection="0"/>
    <xf numFmtId="0" fontId="72" fillId="17" borderId="74" applyNumberFormat="0" applyAlignment="0" applyProtection="0"/>
    <xf numFmtId="0" fontId="73" fillId="23" borderId="74" applyNumberFormat="0" applyAlignment="0" applyProtection="0"/>
    <xf numFmtId="0" fontId="73" fillId="23" borderId="74" applyNumberFormat="0" applyAlignment="0" applyProtection="0"/>
    <xf numFmtId="0" fontId="73" fillId="23" borderId="74" applyNumberFormat="0" applyAlignment="0" applyProtection="0"/>
    <xf numFmtId="0" fontId="73" fillId="23" borderId="74" applyNumberFormat="0" applyAlignment="0" applyProtection="0"/>
    <xf numFmtId="0" fontId="73" fillId="15" borderId="74" applyNumberFormat="0" applyAlignment="0" applyProtection="0"/>
    <xf numFmtId="0" fontId="74" fillId="23" borderId="75" applyNumberFormat="0" applyAlignment="0" applyProtection="0"/>
    <xf numFmtId="0" fontId="74" fillId="23" borderId="75" applyNumberFormat="0" applyAlignment="0" applyProtection="0"/>
    <xf numFmtId="0" fontId="74" fillId="23" borderId="75" applyNumberFormat="0" applyAlignment="0" applyProtection="0"/>
    <xf numFmtId="0" fontId="74" fillId="23" borderId="75" applyNumberFormat="0" applyAlignment="0" applyProtection="0"/>
    <xf numFmtId="0" fontId="74" fillId="15" borderId="75" applyNumberFormat="0" applyAlignment="0" applyProtection="0"/>
    <xf numFmtId="0" fontId="75" fillId="0" borderId="0" applyNumberFormat="0" applyFill="0" applyBorder="0" applyAlignment="0" applyProtection="0"/>
    <xf numFmtId="0" fontId="60" fillId="34" borderId="0" applyNumberFormat="0" applyBorder="0" applyAlignment="0" applyProtection="0"/>
    <xf numFmtId="0" fontId="60" fillId="34" borderId="0" applyNumberFormat="0" applyBorder="0" applyAlignment="0" applyProtection="0"/>
    <xf numFmtId="0" fontId="60" fillId="34" borderId="0" applyNumberFormat="0" applyBorder="0" applyAlignment="0" applyProtection="0"/>
    <xf numFmtId="0" fontId="60" fillId="34" borderId="0" applyNumberFormat="0" applyBorder="0" applyAlignment="0" applyProtection="0"/>
    <xf numFmtId="0" fontId="60" fillId="29" borderId="0" applyNumberFormat="0" applyBorder="0" applyAlignment="0" applyProtection="0"/>
    <xf numFmtId="0" fontId="60" fillId="35" borderId="0" applyNumberFormat="0" applyBorder="0" applyAlignment="0" applyProtection="0"/>
    <xf numFmtId="0" fontId="60" fillId="36" borderId="0" applyNumberFormat="0" applyBorder="0" applyAlignment="0" applyProtection="0"/>
    <xf numFmtId="0" fontId="60" fillId="31" borderId="0" applyNumberFormat="0" applyBorder="0" applyAlignment="0" applyProtection="0"/>
    <xf numFmtId="0" fontId="60" fillId="31" borderId="0" applyNumberFormat="0" applyBorder="0" applyAlignment="0" applyProtection="0"/>
    <xf numFmtId="0" fontId="60" fillId="31" borderId="0" applyNumberFormat="0" applyBorder="0" applyAlignment="0" applyProtection="0"/>
    <xf numFmtId="0" fontId="60" fillId="31" borderId="0" applyNumberFormat="0" applyBorder="0" applyAlignment="0" applyProtection="0"/>
    <xf numFmtId="0" fontId="60" fillId="37" borderId="0" applyNumberFormat="0" applyBorder="0" applyAlignment="0" applyProtection="0"/>
    <xf numFmtId="0" fontId="60" fillId="29" borderId="0" applyNumberFormat="0" applyBorder="0" applyAlignment="0" applyProtection="0"/>
    <xf numFmtId="0" fontId="60" fillId="38" borderId="0" applyNumberFormat="0" applyBorder="0" applyAlignment="0" applyProtection="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61" fillId="0" borderId="78" applyNumberFormat="0" applyFill="0" applyAlignment="0" applyProtection="0"/>
    <xf numFmtId="0" fontId="61" fillId="0" borderId="78" applyNumberFormat="0" applyFill="0" applyAlignment="0" applyProtection="0"/>
    <xf numFmtId="0" fontId="61" fillId="0" borderId="78" applyNumberFormat="0" applyFill="0" applyAlignment="0" applyProtection="0"/>
    <xf numFmtId="0" fontId="61" fillId="0" borderId="78" applyNumberFormat="0" applyFill="0" applyAlignment="0" applyProtection="0"/>
    <xf numFmtId="0" fontId="61" fillId="0" borderId="77" applyNumberFormat="0" applyFill="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57" fillId="19" borderId="79" applyNumberFormat="0" applyFont="0" applyAlignment="0" applyProtection="0"/>
    <xf numFmtId="0" fontId="57"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4" fillId="19" borderId="79" applyNumberFormat="0" applyFont="0" applyAlignment="0" applyProtection="0"/>
    <xf numFmtId="0" fontId="72" fillId="17" borderId="80" applyNumberFormat="0" applyAlignment="0" applyProtection="0"/>
    <xf numFmtId="0" fontId="73" fillId="23" borderId="80" applyNumberFormat="0" applyAlignment="0" applyProtection="0"/>
    <xf numFmtId="0" fontId="73" fillId="23" borderId="80" applyNumberFormat="0" applyAlignment="0" applyProtection="0"/>
    <xf numFmtId="0" fontId="73" fillId="23" borderId="80" applyNumberFormat="0" applyAlignment="0" applyProtection="0"/>
    <xf numFmtId="0" fontId="73" fillId="23" borderId="80" applyNumberFormat="0" applyAlignment="0" applyProtection="0"/>
    <xf numFmtId="0" fontId="73" fillId="15" borderId="80" applyNumberFormat="0" applyAlignment="0" applyProtection="0"/>
    <xf numFmtId="0" fontId="74" fillId="23" borderId="81" applyNumberFormat="0" applyAlignment="0" applyProtection="0"/>
    <xf numFmtId="0" fontId="74" fillId="23" borderId="81" applyNumberFormat="0" applyAlignment="0" applyProtection="0"/>
    <xf numFmtId="0" fontId="74" fillId="23" borderId="81" applyNumberFormat="0" applyAlignment="0" applyProtection="0"/>
    <xf numFmtId="0" fontId="74" fillId="23" borderId="81" applyNumberFormat="0" applyAlignment="0" applyProtection="0"/>
    <xf numFmtId="0" fontId="74" fillId="15" borderId="81" applyNumberFormat="0" applyAlignment="0" applyProtection="0"/>
  </cellStyleXfs>
  <cellXfs count="183">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49" fillId="0" borderId="58" xfId="3" applyNumberFormat="1" applyFont="1" applyFill="1" applyBorder="1" applyAlignment="1">
      <alignment horizontal="center" vertical="center"/>
    </xf>
    <xf numFmtId="3" fontId="49" fillId="0" borderId="58" xfId="3" applyNumberFormat="1" applyFont="1" applyFill="1" applyBorder="1" applyAlignment="1">
      <alignment horizontal="right" vertical="center"/>
    </xf>
    <xf numFmtId="3" fontId="50"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2" fillId="13" borderId="59" xfId="4" applyFont="1" applyFill="1" applyBorder="1" applyAlignment="1" applyProtection="1">
      <alignment horizontal="center" vertical="center" wrapText="1"/>
    </xf>
    <xf numFmtId="0" fontId="52" fillId="13" borderId="60" xfId="4" applyNumberFormat="1" applyFont="1" applyFill="1" applyBorder="1" applyAlignment="1" applyProtection="1">
      <alignment horizontal="center" vertical="center"/>
    </xf>
    <xf numFmtId="167" fontId="52"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19" xfId="2" applyNumberFormat="1" applyFont="1" applyFill="1" applyBorder="1" applyAlignment="1" applyProtection="1">
      <alignment horizontal="left" vertical="center" wrapText="1" shrinkToFit="1"/>
      <protection locked="0"/>
    </xf>
    <xf numFmtId="14" fontId="54" fillId="0" borderId="52" xfId="0" applyNumberFormat="1" applyFont="1" applyFill="1" applyBorder="1" applyAlignment="1" applyProtection="1">
      <alignment vertical="center"/>
      <protection locked="0"/>
    </xf>
    <xf numFmtId="49" fontId="55" fillId="0" borderId="13" xfId="0" applyNumberFormat="1" applyFont="1" applyFill="1" applyBorder="1" applyAlignment="1" applyProtection="1">
      <alignment vertical="top" wrapText="1"/>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4" fontId="9" fillId="0" borderId="34" xfId="265" applyNumberFormat="1" applyFont="1" applyFill="1" applyBorder="1" applyAlignment="1" applyProtection="1">
      <alignment horizontal="righ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1" fontId="1" fillId="6" borderId="33"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66" applyNumberFormat="1" applyFont="1" applyFill="1" applyBorder="1" applyAlignment="1" applyProtection="1">
      <alignment vertical="center" wrapText="1"/>
      <protection locked="0"/>
    </xf>
    <xf numFmtId="49" fontId="8" fillId="3" borderId="4" xfId="266" applyNumberFormat="1" applyFont="1" applyFill="1" applyBorder="1" applyAlignment="1" applyProtection="1">
      <alignment vertical="center" wrapText="1"/>
      <protection locked="0"/>
    </xf>
    <xf numFmtId="49" fontId="8" fillId="3" borderId="19" xfId="266" applyNumberFormat="1" applyFont="1" applyFill="1" applyBorder="1" applyAlignment="1" applyProtection="1">
      <alignment vertical="center" wrapText="1" shrinkToFit="1"/>
      <protection locked="0"/>
    </xf>
    <xf numFmtId="165" fontId="1" fillId="3" borderId="5" xfId="0" applyNumberFormat="1" applyFont="1" applyFill="1" applyBorder="1" applyAlignment="1" applyProtection="1">
      <alignment horizontal="center" vertical="center"/>
      <protection locked="0"/>
    </xf>
    <xf numFmtId="166" fontId="1" fillId="3" borderId="5" xfId="0" applyNumberFormat="1" applyFont="1" applyFill="1" applyBorder="1" applyAlignment="1" applyProtection="1">
      <alignment horizontal="center" vertical="center"/>
      <protection locked="0"/>
    </xf>
    <xf numFmtId="4" fontId="9" fillId="3" borderId="5" xfId="266" applyNumberFormat="1" applyFont="1" applyFill="1" applyBorder="1" applyAlignment="1" applyProtection="1">
      <alignment horizontal="right" vertical="center"/>
      <protection locked="0"/>
    </xf>
    <xf numFmtId="0" fontId="1" fillId="0" borderId="0" xfId="0" applyFont="1" applyFill="1" applyBorder="1" applyProtection="1">
      <protection locked="0"/>
    </xf>
    <xf numFmtId="4" fontId="1" fillId="0" borderId="0" xfId="0" applyNumberFormat="1" applyFont="1" applyAlignment="1" applyProtection="1">
      <alignment horizontal="right" vertical="center"/>
      <protection locked="0"/>
    </xf>
    <xf numFmtId="0" fontId="7" fillId="3" borderId="76" xfId="266" applyNumberFormat="1" applyFont="1" applyFill="1" applyBorder="1" applyAlignment="1" applyProtection="1">
      <alignment vertical="center" wrapText="1" shrinkToFit="1"/>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 fillId="0" borderId="0" xfId="0" applyNumberFormat="1" applyFont="1" applyFill="1" applyBorder="1" applyAlignment="1" applyProtection="1">
      <alignment horizontal="left" vertical="center"/>
      <protection locked="0"/>
    </xf>
    <xf numFmtId="49" fontId="4" fillId="0" borderId="39" xfId="0" applyNumberFormat="1" applyFont="1" applyFill="1" applyBorder="1" applyAlignment="1" applyProtection="1">
      <alignment horizontal="left" vertical="center"/>
      <protection locked="0"/>
    </xf>
    <xf numFmtId="49" fontId="56" fillId="0" borderId="13" xfId="0" applyNumberFormat="1" applyFont="1" applyFill="1" applyBorder="1" applyAlignment="1" applyProtection="1">
      <alignment horizontal="left" vertical="top"/>
      <protection locked="0"/>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4" fillId="0" borderId="10" xfId="0" applyFont="1" applyFill="1" applyBorder="1" applyAlignment="1" applyProtection="1">
      <alignment horizontal="left" vertical="center"/>
      <protection hidden="1"/>
    </xf>
    <xf numFmtId="0" fontId="4" fillId="0" borderId="2"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40">
    <cellStyle name="20 % – Zvýraznění1 2" xfId="7" xr:uid="{00000000-0005-0000-0000-000000000000}"/>
    <cellStyle name="20 % – Zvýraznění1 2 2" xfId="8" xr:uid="{00000000-0005-0000-0000-000001000000}"/>
    <cellStyle name="20 % – Zvýraznění1 3" xfId="9" xr:uid="{00000000-0005-0000-0000-000002000000}"/>
    <cellStyle name="20 % – Zvýraznění1 3 2" xfId="10" xr:uid="{00000000-0005-0000-0000-000003000000}"/>
    <cellStyle name="20 % – Zvýraznění1 4" xfId="11" xr:uid="{00000000-0005-0000-0000-000004000000}"/>
    <cellStyle name="20 % – Zvýraznění2 2" xfId="12" xr:uid="{00000000-0005-0000-0000-000005000000}"/>
    <cellStyle name="20 % – Zvýraznění2 2 2" xfId="13" xr:uid="{00000000-0005-0000-0000-000006000000}"/>
    <cellStyle name="20 % – Zvýraznění2 3" xfId="14" xr:uid="{00000000-0005-0000-0000-000007000000}"/>
    <cellStyle name="20 % – Zvýraznění2 3 2" xfId="15" xr:uid="{00000000-0005-0000-0000-000008000000}"/>
    <cellStyle name="20 % – Zvýraznění2 4" xfId="16" xr:uid="{00000000-0005-0000-0000-000009000000}"/>
    <cellStyle name="20 % – Zvýraznění3 2" xfId="17" xr:uid="{00000000-0005-0000-0000-00000A000000}"/>
    <cellStyle name="20 % – Zvýraznění3 2 2" xfId="18" xr:uid="{00000000-0005-0000-0000-00000B000000}"/>
    <cellStyle name="20 % – Zvýraznění3 3" xfId="19" xr:uid="{00000000-0005-0000-0000-00000C000000}"/>
    <cellStyle name="20 % – Zvýraznění3 3 2" xfId="20" xr:uid="{00000000-0005-0000-0000-00000D000000}"/>
    <cellStyle name="20 % – Zvýraznění3 4" xfId="21" xr:uid="{00000000-0005-0000-0000-00000E000000}"/>
    <cellStyle name="20 % – Zvýraznění4 2" xfId="22" xr:uid="{00000000-0005-0000-0000-00000F000000}"/>
    <cellStyle name="20 % – Zvýraznění4 2 2" xfId="23" xr:uid="{00000000-0005-0000-0000-000010000000}"/>
    <cellStyle name="20 % – Zvýraznění4 3" xfId="24" xr:uid="{00000000-0005-0000-0000-000011000000}"/>
    <cellStyle name="20 % – Zvýraznění4 3 2" xfId="25" xr:uid="{00000000-0005-0000-0000-000012000000}"/>
    <cellStyle name="20 % – Zvýraznění4 4" xfId="26" xr:uid="{00000000-0005-0000-0000-000013000000}"/>
    <cellStyle name="20 % – Zvýraznění5 2" xfId="27" xr:uid="{00000000-0005-0000-0000-000014000000}"/>
    <cellStyle name="20 % – Zvýraznění6 2" xfId="28" xr:uid="{00000000-0005-0000-0000-000015000000}"/>
    <cellStyle name="40 % – Zvýraznění1 2" xfId="29" xr:uid="{00000000-0005-0000-0000-000016000000}"/>
    <cellStyle name="40 % – Zvýraznění1 2 2" xfId="30" xr:uid="{00000000-0005-0000-0000-000017000000}"/>
    <cellStyle name="40 % – Zvýraznění1 3" xfId="31" xr:uid="{00000000-0005-0000-0000-000018000000}"/>
    <cellStyle name="40 % – Zvýraznění1 3 2" xfId="32" xr:uid="{00000000-0005-0000-0000-000019000000}"/>
    <cellStyle name="40 % – Zvýraznění1 4" xfId="33" xr:uid="{00000000-0005-0000-0000-00001A000000}"/>
    <cellStyle name="40 % – Zvýraznění2 2" xfId="34" xr:uid="{00000000-0005-0000-0000-00001B000000}"/>
    <cellStyle name="40 % – Zvýraznění3 2" xfId="35" xr:uid="{00000000-0005-0000-0000-00001C000000}"/>
    <cellStyle name="40 % – Zvýraznění3 2 2" xfId="36" xr:uid="{00000000-0005-0000-0000-00001D000000}"/>
    <cellStyle name="40 % – Zvýraznění3 3" xfId="37" xr:uid="{00000000-0005-0000-0000-00001E000000}"/>
    <cellStyle name="40 % – Zvýraznění3 3 2" xfId="38" xr:uid="{00000000-0005-0000-0000-00001F000000}"/>
    <cellStyle name="40 % – Zvýraznění3 4" xfId="39" xr:uid="{00000000-0005-0000-0000-000020000000}"/>
    <cellStyle name="40 % – Zvýraznění4 2" xfId="40" xr:uid="{00000000-0005-0000-0000-000021000000}"/>
    <cellStyle name="40 % – Zvýraznění4 2 2" xfId="41" xr:uid="{00000000-0005-0000-0000-000022000000}"/>
    <cellStyle name="40 % – Zvýraznění4 3" xfId="42" xr:uid="{00000000-0005-0000-0000-000023000000}"/>
    <cellStyle name="40 % – Zvýraznění4 3 2" xfId="43" xr:uid="{00000000-0005-0000-0000-000024000000}"/>
    <cellStyle name="40 % – Zvýraznění4 4" xfId="44" xr:uid="{00000000-0005-0000-0000-000025000000}"/>
    <cellStyle name="40 % – Zvýraznění5 2" xfId="45" xr:uid="{00000000-0005-0000-0000-000026000000}"/>
    <cellStyle name="40 % – Zvýraznění6 2" xfId="46" xr:uid="{00000000-0005-0000-0000-000027000000}"/>
    <cellStyle name="40 % – Zvýraznění6 2 2" xfId="47" xr:uid="{00000000-0005-0000-0000-000028000000}"/>
    <cellStyle name="40 % – Zvýraznění6 3" xfId="48" xr:uid="{00000000-0005-0000-0000-000029000000}"/>
    <cellStyle name="40 % – Zvýraznění6 3 2" xfId="49" xr:uid="{00000000-0005-0000-0000-00002A000000}"/>
    <cellStyle name="40 % – Zvýraznění6 4" xfId="50" xr:uid="{00000000-0005-0000-0000-00002B000000}"/>
    <cellStyle name="60 % – Zvýraznění1 2" xfId="51" xr:uid="{00000000-0005-0000-0000-00002C000000}"/>
    <cellStyle name="60 % – Zvýraznění1 2 2" xfId="52" xr:uid="{00000000-0005-0000-0000-00002D000000}"/>
    <cellStyle name="60 % – Zvýraznění1 3" xfId="53" xr:uid="{00000000-0005-0000-0000-00002E000000}"/>
    <cellStyle name="60 % – Zvýraznění1 3 2" xfId="54" xr:uid="{00000000-0005-0000-0000-00002F000000}"/>
    <cellStyle name="60 % – Zvýraznění1 4" xfId="55" xr:uid="{00000000-0005-0000-0000-000030000000}"/>
    <cellStyle name="60 % – Zvýraznění2 2" xfId="56" xr:uid="{00000000-0005-0000-0000-000031000000}"/>
    <cellStyle name="60 % – Zvýraznění3 2" xfId="57" xr:uid="{00000000-0005-0000-0000-000032000000}"/>
    <cellStyle name="60 % – Zvýraznění3 2 2" xfId="58" xr:uid="{00000000-0005-0000-0000-000033000000}"/>
    <cellStyle name="60 % – Zvýraznění3 3" xfId="59" xr:uid="{00000000-0005-0000-0000-000034000000}"/>
    <cellStyle name="60 % – Zvýraznění3 3 2" xfId="60" xr:uid="{00000000-0005-0000-0000-000035000000}"/>
    <cellStyle name="60 % – Zvýraznění3 4" xfId="61" xr:uid="{00000000-0005-0000-0000-000036000000}"/>
    <cellStyle name="60 % – Zvýraznění4 2" xfId="62" xr:uid="{00000000-0005-0000-0000-000037000000}"/>
    <cellStyle name="60 % – Zvýraznění4 2 2" xfId="63" xr:uid="{00000000-0005-0000-0000-000038000000}"/>
    <cellStyle name="60 % – Zvýraznění4 3" xfId="64" xr:uid="{00000000-0005-0000-0000-000039000000}"/>
    <cellStyle name="60 % – Zvýraznění4 3 2" xfId="65" xr:uid="{00000000-0005-0000-0000-00003A000000}"/>
    <cellStyle name="60 % – Zvýraznění4 4" xfId="66" xr:uid="{00000000-0005-0000-0000-00003B000000}"/>
    <cellStyle name="60 % – Zvýraznění5 2" xfId="67" xr:uid="{00000000-0005-0000-0000-00003C000000}"/>
    <cellStyle name="60 % – Zvýraznění6 2" xfId="68" xr:uid="{00000000-0005-0000-0000-00003D000000}"/>
    <cellStyle name="60 % – Zvýraznění6 2 2" xfId="69" xr:uid="{00000000-0005-0000-0000-00003E000000}"/>
    <cellStyle name="60 % – Zvýraznění6 3" xfId="70" xr:uid="{00000000-0005-0000-0000-00003F000000}"/>
    <cellStyle name="60 % – Zvýraznění6 3 2" xfId="71" xr:uid="{00000000-0005-0000-0000-000040000000}"/>
    <cellStyle name="60 % – Zvýraznění6 4" xfId="72" xr:uid="{00000000-0005-0000-0000-000041000000}"/>
    <cellStyle name="Celkem 2" xfId="73" xr:uid="{00000000-0005-0000-0000-000042000000}"/>
    <cellStyle name="Celkem 2 2" xfId="74" xr:uid="{00000000-0005-0000-0000-000043000000}"/>
    <cellStyle name="Celkem 2 2 2" xfId="268" xr:uid="{00000000-0005-0000-0000-000044000000}"/>
    <cellStyle name="Celkem 2 3" xfId="267" xr:uid="{00000000-0005-0000-0000-000045000000}"/>
    <cellStyle name="Celkem 3" xfId="75" xr:uid="{00000000-0005-0000-0000-000046000000}"/>
    <cellStyle name="Celkem 3 2" xfId="76" xr:uid="{00000000-0005-0000-0000-000047000000}"/>
    <cellStyle name="Celkem 3 2 2" xfId="270" xr:uid="{00000000-0005-0000-0000-000048000000}"/>
    <cellStyle name="Celkem 3 3" xfId="269" xr:uid="{00000000-0005-0000-0000-000049000000}"/>
    <cellStyle name="Celkem 4" xfId="77" xr:uid="{00000000-0005-0000-0000-00004A000000}"/>
    <cellStyle name="Celkem 4 2" xfId="271" xr:uid="{00000000-0005-0000-0000-00004B000000}"/>
    <cellStyle name="čárky 2" xfId="78" xr:uid="{00000000-0005-0000-0000-00004C000000}"/>
    <cellStyle name="Hypertextový odkaz 2" xfId="79" xr:uid="{00000000-0005-0000-0000-00004D000000}"/>
    <cellStyle name="Chybně 2" xfId="80" xr:uid="{00000000-0005-0000-0000-00004E000000}"/>
    <cellStyle name="Kontrolní buňka 2" xfId="81" xr:uid="{00000000-0005-0000-0000-00004F000000}"/>
    <cellStyle name="Nadpis 1 2" xfId="82" xr:uid="{00000000-0005-0000-0000-000050000000}"/>
    <cellStyle name="Nadpis 1 2 2" xfId="83" xr:uid="{00000000-0005-0000-0000-000051000000}"/>
    <cellStyle name="Nadpis 1 3" xfId="84" xr:uid="{00000000-0005-0000-0000-000052000000}"/>
    <cellStyle name="Nadpis 1 3 2" xfId="85" xr:uid="{00000000-0005-0000-0000-000053000000}"/>
    <cellStyle name="Nadpis 1 4" xfId="86" xr:uid="{00000000-0005-0000-0000-000054000000}"/>
    <cellStyle name="Nadpis 2 2" xfId="87" xr:uid="{00000000-0005-0000-0000-000055000000}"/>
    <cellStyle name="Nadpis 2 2 2" xfId="88" xr:uid="{00000000-0005-0000-0000-000056000000}"/>
    <cellStyle name="Nadpis 2 3" xfId="89" xr:uid="{00000000-0005-0000-0000-000057000000}"/>
    <cellStyle name="Nadpis 2 3 2" xfId="90" xr:uid="{00000000-0005-0000-0000-000058000000}"/>
    <cellStyle name="Nadpis 2 4" xfId="91" xr:uid="{00000000-0005-0000-0000-000059000000}"/>
    <cellStyle name="Nadpis 3 2" xfId="92" xr:uid="{00000000-0005-0000-0000-00005A000000}"/>
    <cellStyle name="Nadpis 3 2 2" xfId="93" xr:uid="{00000000-0005-0000-0000-00005B000000}"/>
    <cellStyle name="Nadpis 3 3" xfId="94" xr:uid="{00000000-0005-0000-0000-00005C000000}"/>
    <cellStyle name="Nadpis 3 3 2" xfId="95" xr:uid="{00000000-0005-0000-0000-00005D000000}"/>
    <cellStyle name="Nadpis 3 4" xfId="96" xr:uid="{00000000-0005-0000-0000-00005E000000}"/>
    <cellStyle name="Nadpis 4 2" xfId="97" xr:uid="{00000000-0005-0000-0000-00005F000000}"/>
    <cellStyle name="Nadpis 4 2 2" xfId="98" xr:uid="{00000000-0005-0000-0000-000060000000}"/>
    <cellStyle name="Nadpis 4 3" xfId="99" xr:uid="{00000000-0005-0000-0000-000061000000}"/>
    <cellStyle name="Nadpis 4 3 2" xfId="100" xr:uid="{00000000-0005-0000-0000-000062000000}"/>
    <cellStyle name="Nadpis 4 4" xfId="101" xr:uid="{00000000-0005-0000-0000-000063000000}"/>
    <cellStyle name="Název 2" xfId="102" xr:uid="{00000000-0005-0000-0000-000064000000}"/>
    <cellStyle name="Název 2 2" xfId="103" xr:uid="{00000000-0005-0000-0000-000065000000}"/>
    <cellStyle name="Název 3" xfId="104" xr:uid="{00000000-0005-0000-0000-000066000000}"/>
    <cellStyle name="Název 3 2" xfId="105" xr:uid="{00000000-0005-0000-0000-000067000000}"/>
    <cellStyle name="Název 4" xfId="106" xr:uid="{00000000-0005-0000-0000-000068000000}"/>
    <cellStyle name="Neutrální 2" xfId="107" xr:uid="{00000000-0005-0000-0000-000069000000}"/>
    <cellStyle name="Normální" xfId="0" builtinId="0"/>
    <cellStyle name="normální 10" xfId="108" xr:uid="{00000000-0005-0000-0000-00006B000000}"/>
    <cellStyle name="normální 11" xfId="109" xr:uid="{00000000-0005-0000-0000-00006C000000}"/>
    <cellStyle name="normální 11 2" xfId="110" xr:uid="{00000000-0005-0000-0000-00006D000000}"/>
    <cellStyle name="normální 11 3" xfId="111" xr:uid="{00000000-0005-0000-0000-00006E000000}"/>
    <cellStyle name="normální 11 4" xfId="112" xr:uid="{00000000-0005-0000-0000-00006F000000}"/>
    <cellStyle name="normální 12" xfId="113" xr:uid="{00000000-0005-0000-0000-000070000000}"/>
    <cellStyle name="normální 12 2" xfId="114" xr:uid="{00000000-0005-0000-0000-000071000000}"/>
    <cellStyle name="normální 12 3" xfId="115" xr:uid="{00000000-0005-0000-0000-000072000000}"/>
    <cellStyle name="normální 12 4" xfId="116" xr:uid="{00000000-0005-0000-0000-000073000000}"/>
    <cellStyle name="normální 13" xfId="117" xr:uid="{00000000-0005-0000-0000-000074000000}"/>
    <cellStyle name="normální 14" xfId="118" xr:uid="{00000000-0005-0000-0000-000075000000}"/>
    <cellStyle name="Normální 15" xfId="119" xr:uid="{00000000-0005-0000-0000-000076000000}"/>
    <cellStyle name="Normální 16" xfId="120" xr:uid="{00000000-0005-0000-0000-000077000000}"/>
    <cellStyle name="Normální 17" xfId="121" xr:uid="{00000000-0005-0000-0000-000078000000}"/>
    <cellStyle name="Normální 18" xfId="122" xr:uid="{00000000-0005-0000-0000-000079000000}"/>
    <cellStyle name="Normální 19" xfId="123" xr:uid="{00000000-0005-0000-0000-00007A000000}"/>
    <cellStyle name="Normální 2" xfId="1" xr:uid="{00000000-0005-0000-0000-00007B000000}"/>
    <cellStyle name="normální 2 2" xfId="125" xr:uid="{00000000-0005-0000-0000-00007C000000}"/>
    <cellStyle name="normální 2 2 2" xfId="126" xr:uid="{00000000-0005-0000-0000-00007D000000}"/>
    <cellStyle name="normální 2 3" xfId="127" xr:uid="{00000000-0005-0000-0000-00007E000000}"/>
    <cellStyle name="normální 2 4" xfId="124" xr:uid="{00000000-0005-0000-0000-00007F000000}"/>
    <cellStyle name="Normální 20" xfId="128" xr:uid="{00000000-0005-0000-0000-000080000000}"/>
    <cellStyle name="Normální 21" xfId="129" xr:uid="{00000000-0005-0000-0000-000081000000}"/>
    <cellStyle name="Normální 210" xfId="130" xr:uid="{00000000-0005-0000-0000-000082000000}"/>
    <cellStyle name="Normální 22" xfId="131" xr:uid="{00000000-0005-0000-0000-000083000000}"/>
    <cellStyle name="Normální 220" xfId="132" xr:uid="{00000000-0005-0000-0000-000084000000}"/>
    <cellStyle name="Normální 223" xfId="133" xr:uid="{00000000-0005-0000-0000-000085000000}"/>
    <cellStyle name="Normální 23" xfId="134" xr:uid="{00000000-0005-0000-0000-000086000000}"/>
    <cellStyle name="Normální 24" xfId="135" xr:uid="{00000000-0005-0000-0000-000087000000}"/>
    <cellStyle name="Normální 25" xfId="136" xr:uid="{00000000-0005-0000-0000-000088000000}"/>
    <cellStyle name="Normální 26" xfId="137" xr:uid="{00000000-0005-0000-0000-000089000000}"/>
    <cellStyle name="Normální 27" xfId="138" xr:uid="{00000000-0005-0000-0000-00008A000000}"/>
    <cellStyle name="Normální 28" xfId="139" xr:uid="{00000000-0005-0000-0000-00008B000000}"/>
    <cellStyle name="Normální 29" xfId="140" xr:uid="{00000000-0005-0000-0000-00008C000000}"/>
    <cellStyle name="Normální 3" xfId="2" xr:uid="{00000000-0005-0000-0000-00008D000000}"/>
    <cellStyle name="Normální 3 10" xfId="266" xr:uid="{00000000-0005-0000-0000-00008E000000}"/>
    <cellStyle name="normální 3 2" xfId="142" xr:uid="{00000000-0005-0000-0000-00008F000000}"/>
    <cellStyle name="Normální 3 2 2" xfId="262" xr:uid="{00000000-0005-0000-0000-000090000000}"/>
    <cellStyle name="normální 3 3" xfId="143" xr:uid="{00000000-0005-0000-0000-000091000000}"/>
    <cellStyle name="normální 3 4" xfId="141" xr:uid="{00000000-0005-0000-0000-000092000000}"/>
    <cellStyle name="Normální 3 5" xfId="261" xr:uid="{00000000-0005-0000-0000-000093000000}"/>
    <cellStyle name="Normální 3 6" xfId="263" xr:uid="{00000000-0005-0000-0000-000094000000}"/>
    <cellStyle name="Normální 3 7" xfId="5" xr:uid="{00000000-0005-0000-0000-000095000000}"/>
    <cellStyle name="Normální 3 8" xfId="264" xr:uid="{00000000-0005-0000-0000-000096000000}"/>
    <cellStyle name="Normální 3 9" xfId="265" xr:uid="{00000000-0005-0000-0000-000097000000}"/>
    <cellStyle name="Normální 30" xfId="144" xr:uid="{00000000-0005-0000-0000-000098000000}"/>
    <cellStyle name="Normální 31" xfId="145" xr:uid="{00000000-0005-0000-0000-000099000000}"/>
    <cellStyle name="Normální 32" xfId="146" xr:uid="{00000000-0005-0000-0000-00009A000000}"/>
    <cellStyle name="Normální 33" xfId="147" xr:uid="{00000000-0005-0000-0000-00009B000000}"/>
    <cellStyle name="Normální 34" xfId="148" xr:uid="{00000000-0005-0000-0000-00009C000000}"/>
    <cellStyle name="Normální 35" xfId="149" xr:uid="{00000000-0005-0000-0000-00009D000000}"/>
    <cellStyle name="Normální 36" xfId="150" xr:uid="{00000000-0005-0000-0000-00009E000000}"/>
    <cellStyle name="Normální 37" xfId="151" xr:uid="{00000000-0005-0000-0000-00009F000000}"/>
    <cellStyle name="Normální 38" xfId="152" xr:uid="{00000000-0005-0000-0000-0000A0000000}"/>
    <cellStyle name="Normální 39" xfId="153" xr:uid="{00000000-0005-0000-0000-0000A1000000}"/>
    <cellStyle name="normální 4" xfId="154" xr:uid="{00000000-0005-0000-0000-0000A2000000}"/>
    <cellStyle name="normální 4 2" xfId="155" xr:uid="{00000000-0005-0000-0000-0000A3000000}"/>
    <cellStyle name="normální 4 3" xfId="156" xr:uid="{00000000-0005-0000-0000-0000A4000000}"/>
    <cellStyle name="Normální 40" xfId="157" xr:uid="{00000000-0005-0000-0000-0000A5000000}"/>
    <cellStyle name="Normální 41" xfId="158" xr:uid="{00000000-0005-0000-0000-0000A6000000}"/>
    <cellStyle name="Normální 42" xfId="159" xr:uid="{00000000-0005-0000-0000-0000A7000000}"/>
    <cellStyle name="Normální 43" xfId="6" xr:uid="{00000000-0005-0000-0000-0000A8000000}"/>
    <cellStyle name="Normální 5" xfId="160" xr:uid="{00000000-0005-0000-0000-0000A9000000}"/>
    <cellStyle name="normální 5 2" xfId="161" xr:uid="{00000000-0005-0000-0000-0000AA000000}"/>
    <cellStyle name="Normální 6" xfId="162" xr:uid="{00000000-0005-0000-0000-0000AB000000}"/>
    <cellStyle name="normální 6 2" xfId="163" xr:uid="{00000000-0005-0000-0000-0000AC000000}"/>
    <cellStyle name="Normální 7" xfId="164" xr:uid="{00000000-0005-0000-0000-0000AD000000}"/>
    <cellStyle name="normální 7 2" xfId="165" xr:uid="{00000000-0005-0000-0000-0000AE000000}"/>
    <cellStyle name="Normální 8" xfId="166" xr:uid="{00000000-0005-0000-0000-0000AF000000}"/>
    <cellStyle name="normální 8 2" xfId="167" xr:uid="{00000000-0005-0000-0000-0000B0000000}"/>
    <cellStyle name="normální 9" xfId="168" xr:uid="{00000000-0005-0000-0000-0000B1000000}"/>
    <cellStyle name="normální 9 2" xfId="169" xr:uid="{00000000-0005-0000-0000-0000B2000000}"/>
    <cellStyle name="normální 9 3" xfId="170" xr:uid="{00000000-0005-0000-0000-0000B3000000}"/>
    <cellStyle name="normální 9 4" xfId="171" xr:uid="{00000000-0005-0000-0000-0000B4000000}"/>
    <cellStyle name="normální_POL.XLS" xfId="4" xr:uid="{00000000-0005-0000-0000-0000B5000000}"/>
    <cellStyle name="normální_SOxxxxxx" xfId="3" xr:uid="{00000000-0005-0000-0000-0000B6000000}"/>
    <cellStyle name="Poznámka 10" xfId="172" xr:uid="{00000000-0005-0000-0000-0000B7000000}"/>
    <cellStyle name="Poznámka 10 2" xfId="173" xr:uid="{00000000-0005-0000-0000-0000B8000000}"/>
    <cellStyle name="Poznámka 10 2 2" xfId="273" xr:uid="{00000000-0005-0000-0000-0000B9000000}"/>
    <cellStyle name="Poznámka 10 3" xfId="272" xr:uid="{00000000-0005-0000-0000-0000BA000000}"/>
    <cellStyle name="Poznámka 11" xfId="174" xr:uid="{00000000-0005-0000-0000-0000BB000000}"/>
    <cellStyle name="Poznámka 11 2" xfId="175" xr:uid="{00000000-0005-0000-0000-0000BC000000}"/>
    <cellStyle name="Poznámka 11 2 2" xfId="275" xr:uid="{00000000-0005-0000-0000-0000BD000000}"/>
    <cellStyle name="Poznámka 11 3" xfId="274" xr:uid="{00000000-0005-0000-0000-0000BE000000}"/>
    <cellStyle name="Poznámka 12" xfId="176" xr:uid="{00000000-0005-0000-0000-0000BF000000}"/>
    <cellStyle name="Poznámka 12 2" xfId="177" xr:uid="{00000000-0005-0000-0000-0000C0000000}"/>
    <cellStyle name="Poznámka 12 2 2" xfId="277" xr:uid="{00000000-0005-0000-0000-0000C1000000}"/>
    <cellStyle name="Poznámka 12 3" xfId="276" xr:uid="{00000000-0005-0000-0000-0000C2000000}"/>
    <cellStyle name="Poznámka 13" xfId="178" xr:uid="{00000000-0005-0000-0000-0000C3000000}"/>
    <cellStyle name="Poznámka 13 2" xfId="278" xr:uid="{00000000-0005-0000-0000-0000C4000000}"/>
    <cellStyle name="Poznámka 2" xfId="179" xr:uid="{00000000-0005-0000-0000-0000C5000000}"/>
    <cellStyle name="Poznámka 2 10" xfId="180" xr:uid="{00000000-0005-0000-0000-0000C6000000}"/>
    <cellStyle name="Poznámka 2 10 2" xfId="280" xr:uid="{00000000-0005-0000-0000-0000C7000000}"/>
    <cellStyle name="Poznámka 2 11" xfId="181" xr:uid="{00000000-0005-0000-0000-0000C8000000}"/>
    <cellStyle name="Poznámka 2 11 2" xfId="281" xr:uid="{00000000-0005-0000-0000-0000C9000000}"/>
    <cellStyle name="Poznámka 2 12" xfId="279" xr:uid="{00000000-0005-0000-0000-0000CA000000}"/>
    <cellStyle name="Poznámka 2 2" xfId="182" xr:uid="{00000000-0005-0000-0000-0000CB000000}"/>
    <cellStyle name="Poznámka 2 2 2" xfId="183" xr:uid="{00000000-0005-0000-0000-0000CC000000}"/>
    <cellStyle name="Poznámka 2 2 2 2" xfId="184" xr:uid="{00000000-0005-0000-0000-0000CD000000}"/>
    <cellStyle name="Poznámka 2 2 2 2 2" xfId="284" xr:uid="{00000000-0005-0000-0000-0000CE000000}"/>
    <cellStyle name="Poznámka 2 2 2 3" xfId="185" xr:uid="{00000000-0005-0000-0000-0000CF000000}"/>
    <cellStyle name="Poznámka 2 2 2 3 2" xfId="285" xr:uid="{00000000-0005-0000-0000-0000D0000000}"/>
    <cellStyle name="Poznámka 2 2 2 4" xfId="186" xr:uid="{00000000-0005-0000-0000-0000D1000000}"/>
    <cellStyle name="Poznámka 2 2 2 4 2" xfId="286" xr:uid="{00000000-0005-0000-0000-0000D2000000}"/>
    <cellStyle name="Poznámka 2 2 2 5" xfId="283" xr:uid="{00000000-0005-0000-0000-0000D3000000}"/>
    <cellStyle name="Poznámka 2 2 3" xfId="187" xr:uid="{00000000-0005-0000-0000-0000D4000000}"/>
    <cellStyle name="Poznámka 2 2 3 2" xfId="188" xr:uid="{00000000-0005-0000-0000-0000D5000000}"/>
    <cellStyle name="Poznámka 2 2 3 2 2" xfId="288" xr:uid="{00000000-0005-0000-0000-0000D6000000}"/>
    <cellStyle name="Poznámka 2 2 3 3" xfId="287" xr:uid="{00000000-0005-0000-0000-0000D7000000}"/>
    <cellStyle name="Poznámka 2 2 4" xfId="189" xr:uid="{00000000-0005-0000-0000-0000D8000000}"/>
    <cellStyle name="Poznámka 2 2 4 2" xfId="190" xr:uid="{00000000-0005-0000-0000-0000D9000000}"/>
    <cellStyle name="Poznámka 2 2 4 2 2" xfId="290" xr:uid="{00000000-0005-0000-0000-0000DA000000}"/>
    <cellStyle name="Poznámka 2 2 4 3" xfId="289" xr:uid="{00000000-0005-0000-0000-0000DB000000}"/>
    <cellStyle name="Poznámka 2 2 5" xfId="282" xr:uid="{00000000-0005-0000-0000-0000DC000000}"/>
    <cellStyle name="Poznámka 2 3" xfId="191" xr:uid="{00000000-0005-0000-0000-0000DD000000}"/>
    <cellStyle name="Poznámka 2 3 2" xfId="291" xr:uid="{00000000-0005-0000-0000-0000DE000000}"/>
    <cellStyle name="Poznámka 2 4" xfId="192" xr:uid="{00000000-0005-0000-0000-0000DF000000}"/>
    <cellStyle name="Poznámka 2 4 2" xfId="292" xr:uid="{00000000-0005-0000-0000-0000E0000000}"/>
    <cellStyle name="Poznámka 2 5" xfId="193" xr:uid="{00000000-0005-0000-0000-0000E1000000}"/>
    <cellStyle name="Poznámka 2 5 2" xfId="293" xr:uid="{00000000-0005-0000-0000-0000E2000000}"/>
    <cellStyle name="Poznámka 2 6" xfId="194" xr:uid="{00000000-0005-0000-0000-0000E3000000}"/>
    <cellStyle name="Poznámka 2 6 2" xfId="294" xr:uid="{00000000-0005-0000-0000-0000E4000000}"/>
    <cellStyle name="Poznámka 2 7" xfId="195" xr:uid="{00000000-0005-0000-0000-0000E5000000}"/>
    <cellStyle name="Poznámka 2 7 2" xfId="295" xr:uid="{00000000-0005-0000-0000-0000E6000000}"/>
    <cellStyle name="Poznámka 2 8" xfId="196" xr:uid="{00000000-0005-0000-0000-0000E7000000}"/>
    <cellStyle name="Poznámka 2 8 2" xfId="296" xr:uid="{00000000-0005-0000-0000-0000E8000000}"/>
    <cellStyle name="Poznámka 2 9" xfId="197" xr:uid="{00000000-0005-0000-0000-0000E9000000}"/>
    <cellStyle name="Poznámka 2 9 2" xfId="297" xr:uid="{00000000-0005-0000-0000-0000EA000000}"/>
    <cellStyle name="Poznámka 3" xfId="198" xr:uid="{00000000-0005-0000-0000-0000EB000000}"/>
    <cellStyle name="Poznámka 3 2" xfId="199" xr:uid="{00000000-0005-0000-0000-0000EC000000}"/>
    <cellStyle name="Poznámka 3 2 2" xfId="299" xr:uid="{00000000-0005-0000-0000-0000ED000000}"/>
    <cellStyle name="Poznámka 3 3" xfId="298" xr:uid="{00000000-0005-0000-0000-0000EE000000}"/>
    <cellStyle name="Poznámka 4" xfId="200" xr:uid="{00000000-0005-0000-0000-0000EF000000}"/>
    <cellStyle name="Poznámka 4 2" xfId="201" xr:uid="{00000000-0005-0000-0000-0000F0000000}"/>
    <cellStyle name="Poznámka 4 2 2" xfId="202" xr:uid="{00000000-0005-0000-0000-0000F1000000}"/>
    <cellStyle name="Poznámka 4 2 2 2" xfId="302" xr:uid="{00000000-0005-0000-0000-0000F2000000}"/>
    <cellStyle name="Poznámka 4 2 3" xfId="203" xr:uid="{00000000-0005-0000-0000-0000F3000000}"/>
    <cellStyle name="Poznámka 4 2 3 2" xfId="303" xr:uid="{00000000-0005-0000-0000-0000F4000000}"/>
    <cellStyle name="Poznámka 4 2 4" xfId="204" xr:uid="{00000000-0005-0000-0000-0000F5000000}"/>
    <cellStyle name="Poznámka 4 2 4 2" xfId="304" xr:uid="{00000000-0005-0000-0000-0000F6000000}"/>
    <cellStyle name="Poznámka 4 2 5" xfId="301" xr:uid="{00000000-0005-0000-0000-0000F7000000}"/>
    <cellStyle name="Poznámka 4 3" xfId="205" xr:uid="{00000000-0005-0000-0000-0000F8000000}"/>
    <cellStyle name="Poznámka 4 3 2" xfId="206" xr:uid="{00000000-0005-0000-0000-0000F9000000}"/>
    <cellStyle name="Poznámka 4 3 2 2" xfId="306" xr:uid="{00000000-0005-0000-0000-0000FA000000}"/>
    <cellStyle name="Poznámka 4 3 3" xfId="305" xr:uid="{00000000-0005-0000-0000-0000FB000000}"/>
    <cellStyle name="Poznámka 4 4" xfId="207" xr:uid="{00000000-0005-0000-0000-0000FC000000}"/>
    <cellStyle name="Poznámka 4 4 2" xfId="208" xr:uid="{00000000-0005-0000-0000-0000FD000000}"/>
    <cellStyle name="Poznámka 4 4 2 2" xfId="308" xr:uid="{00000000-0005-0000-0000-0000FE000000}"/>
    <cellStyle name="Poznámka 4 4 3" xfId="307" xr:uid="{00000000-0005-0000-0000-0000FF000000}"/>
    <cellStyle name="Poznámka 4 5" xfId="300" xr:uid="{00000000-0005-0000-0000-000000010000}"/>
    <cellStyle name="Poznámka 5" xfId="209" xr:uid="{00000000-0005-0000-0000-000001010000}"/>
    <cellStyle name="Poznámka 5 2" xfId="210" xr:uid="{00000000-0005-0000-0000-000002010000}"/>
    <cellStyle name="Poznámka 5 2 2" xfId="310" xr:uid="{00000000-0005-0000-0000-000003010000}"/>
    <cellStyle name="Poznámka 5 3" xfId="211" xr:uid="{00000000-0005-0000-0000-000004010000}"/>
    <cellStyle name="Poznámka 5 3 2" xfId="311" xr:uid="{00000000-0005-0000-0000-000005010000}"/>
    <cellStyle name="Poznámka 5 4" xfId="212" xr:uid="{00000000-0005-0000-0000-000006010000}"/>
    <cellStyle name="Poznámka 5 4 2" xfId="312" xr:uid="{00000000-0005-0000-0000-000007010000}"/>
    <cellStyle name="Poznámka 5 5" xfId="309" xr:uid="{00000000-0005-0000-0000-000008010000}"/>
    <cellStyle name="Poznámka 6" xfId="213" xr:uid="{00000000-0005-0000-0000-000009010000}"/>
    <cellStyle name="Poznámka 6 2" xfId="214" xr:uid="{00000000-0005-0000-0000-00000A010000}"/>
    <cellStyle name="Poznámka 6 2 2" xfId="314" xr:uid="{00000000-0005-0000-0000-00000B010000}"/>
    <cellStyle name="Poznámka 6 3" xfId="215" xr:uid="{00000000-0005-0000-0000-00000C010000}"/>
    <cellStyle name="Poznámka 6 3 2" xfId="315" xr:uid="{00000000-0005-0000-0000-00000D010000}"/>
    <cellStyle name="Poznámka 6 4" xfId="216" xr:uid="{00000000-0005-0000-0000-00000E010000}"/>
    <cellStyle name="Poznámka 6 4 2" xfId="316" xr:uid="{00000000-0005-0000-0000-00000F010000}"/>
    <cellStyle name="Poznámka 6 5" xfId="313" xr:uid="{00000000-0005-0000-0000-000010010000}"/>
    <cellStyle name="Poznámka 7" xfId="217" xr:uid="{00000000-0005-0000-0000-000011010000}"/>
    <cellStyle name="Poznámka 7 2" xfId="218" xr:uid="{00000000-0005-0000-0000-000012010000}"/>
    <cellStyle name="Poznámka 7 2 2" xfId="318" xr:uid="{00000000-0005-0000-0000-000013010000}"/>
    <cellStyle name="Poznámka 7 3" xfId="219" xr:uid="{00000000-0005-0000-0000-000014010000}"/>
    <cellStyle name="Poznámka 7 3 2" xfId="319" xr:uid="{00000000-0005-0000-0000-000015010000}"/>
    <cellStyle name="Poznámka 7 4" xfId="220" xr:uid="{00000000-0005-0000-0000-000016010000}"/>
    <cellStyle name="Poznámka 7 4 2" xfId="320" xr:uid="{00000000-0005-0000-0000-000017010000}"/>
    <cellStyle name="Poznámka 7 5" xfId="317" xr:uid="{00000000-0005-0000-0000-000018010000}"/>
    <cellStyle name="Poznámka 8" xfId="221" xr:uid="{00000000-0005-0000-0000-000019010000}"/>
    <cellStyle name="Poznámka 8 2" xfId="222" xr:uid="{00000000-0005-0000-0000-00001A010000}"/>
    <cellStyle name="Poznámka 8 2 2" xfId="322" xr:uid="{00000000-0005-0000-0000-00001B010000}"/>
    <cellStyle name="Poznámka 8 3" xfId="223" xr:uid="{00000000-0005-0000-0000-00001C010000}"/>
    <cellStyle name="Poznámka 8 3 2" xfId="323" xr:uid="{00000000-0005-0000-0000-00001D010000}"/>
    <cellStyle name="Poznámka 8 4" xfId="224" xr:uid="{00000000-0005-0000-0000-00001E010000}"/>
    <cellStyle name="Poznámka 8 4 2" xfId="324" xr:uid="{00000000-0005-0000-0000-00001F010000}"/>
    <cellStyle name="Poznámka 8 5" xfId="321" xr:uid="{00000000-0005-0000-0000-000020010000}"/>
    <cellStyle name="Poznámka 9" xfId="225" xr:uid="{00000000-0005-0000-0000-000021010000}"/>
    <cellStyle name="Poznámka 9 2" xfId="226" xr:uid="{00000000-0005-0000-0000-000022010000}"/>
    <cellStyle name="Poznámka 9 2 2" xfId="326" xr:uid="{00000000-0005-0000-0000-000023010000}"/>
    <cellStyle name="Poznámka 9 3" xfId="227" xr:uid="{00000000-0005-0000-0000-000024010000}"/>
    <cellStyle name="Poznámka 9 3 2" xfId="327" xr:uid="{00000000-0005-0000-0000-000025010000}"/>
    <cellStyle name="Poznámka 9 4" xfId="228" xr:uid="{00000000-0005-0000-0000-000026010000}"/>
    <cellStyle name="Poznámka 9 4 2" xfId="328" xr:uid="{00000000-0005-0000-0000-000027010000}"/>
    <cellStyle name="Poznámka 9 5" xfId="325" xr:uid="{00000000-0005-0000-0000-000028010000}"/>
    <cellStyle name="procent 2" xfId="229" xr:uid="{00000000-0005-0000-0000-000029010000}"/>
    <cellStyle name="Propojená buňka 2" xfId="230" xr:uid="{00000000-0005-0000-0000-00002A010000}"/>
    <cellStyle name="Správně 2" xfId="231" xr:uid="{00000000-0005-0000-0000-00002B010000}"/>
    <cellStyle name="Standard_Korrigierte_Preisliste_Druck_V2" xfId="232" xr:uid="{00000000-0005-0000-0000-00002C010000}"/>
    <cellStyle name="Styl 1" xfId="233" xr:uid="{00000000-0005-0000-0000-00002D010000}"/>
    <cellStyle name="Text upozornění 2" xfId="234" xr:uid="{00000000-0005-0000-0000-00002E010000}"/>
    <cellStyle name="Vstup 2" xfId="235" xr:uid="{00000000-0005-0000-0000-00002F010000}"/>
    <cellStyle name="Vstup 2 2" xfId="329" xr:uid="{00000000-0005-0000-0000-000030010000}"/>
    <cellStyle name="Výpočet 2" xfId="236" xr:uid="{00000000-0005-0000-0000-000031010000}"/>
    <cellStyle name="Výpočet 2 2" xfId="237" xr:uid="{00000000-0005-0000-0000-000032010000}"/>
    <cellStyle name="Výpočet 2 2 2" xfId="331" xr:uid="{00000000-0005-0000-0000-000033010000}"/>
    <cellStyle name="Výpočet 2 3" xfId="330" xr:uid="{00000000-0005-0000-0000-000034010000}"/>
    <cellStyle name="Výpočet 3" xfId="238" xr:uid="{00000000-0005-0000-0000-000035010000}"/>
    <cellStyle name="Výpočet 3 2" xfId="239" xr:uid="{00000000-0005-0000-0000-000036010000}"/>
    <cellStyle name="Výpočet 3 2 2" xfId="333" xr:uid="{00000000-0005-0000-0000-000037010000}"/>
    <cellStyle name="Výpočet 3 3" xfId="332" xr:uid="{00000000-0005-0000-0000-000038010000}"/>
    <cellStyle name="Výpočet 4" xfId="240" xr:uid="{00000000-0005-0000-0000-000039010000}"/>
    <cellStyle name="Výpočet 4 2" xfId="334" xr:uid="{00000000-0005-0000-0000-00003A010000}"/>
    <cellStyle name="Výstup 2" xfId="241" xr:uid="{00000000-0005-0000-0000-00003B010000}"/>
    <cellStyle name="Výstup 2 2" xfId="242" xr:uid="{00000000-0005-0000-0000-00003C010000}"/>
    <cellStyle name="Výstup 2 2 2" xfId="336" xr:uid="{00000000-0005-0000-0000-00003D010000}"/>
    <cellStyle name="Výstup 2 3" xfId="335" xr:uid="{00000000-0005-0000-0000-00003E010000}"/>
    <cellStyle name="Výstup 3" xfId="243" xr:uid="{00000000-0005-0000-0000-00003F010000}"/>
    <cellStyle name="Výstup 3 2" xfId="244" xr:uid="{00000000-0005-0000-0000-000040010000}"/>
    <cellStyle name="Výstup 3 2 2" xfId="338" xr:uid="{00000000-0005-0000-0000-000041010000}"/>
    <cellStyle name="Výstup 3 3" xfId="337" xr:uid="{00000000-0005-0000-0000-000042010000}"/>
    <cellStyle name="Výstup 4" xfId="245" xr:uid="{00000000-0005-0000-0000-000043010000}"/>
    <cellStyle name="Výstup 4 2" xfId="339" xr:uid="{00000000-0005-0000-0000-000044010000}"/>
    <cellStyle name="Vysvětlující text 2" xfId="246" xr:uid="{00000000-0005-0000-0000-000045010000}"/>
    <cellStyle name="Zvýraznění 1 2" xfId="247" xr:uid="{00000000-0005-0000-0000-000046010000}"/>
    <cellStyle name="Zvýraznění 1 2 2" xfId="248" xr:uid="{00000000-0005-0000-0000-000047010000}"/>
    <cellStyle name="Zvýraznění 1 3" xfId="249" xr:uid="{00000000-0005-0000-0000-000048010000}"/>
    <cellStyle name="Zvýraznění 1 3 2" xfId="250" xr:uid="{00000000-0005-0000-0000-000049010000}"/>
    <cellStyle name="Zvýraznění 1 4" xfId="251" xr:uid="{00000000-0005-0000-0000-00004A010000}"/>
    <cellStyle name="Zvýraznění 2 2" xfId="252" xr:uid="{00000000-0005-0000-0000-00004B010000}"/>
    <cellStyle name="Zvýraznění 3 2" xfId="253" xr:uid="{00000000-0005-0000-0000-00004C010000}"/>
    <cellStyle name="Zvýraznění 4 2" xfId="254" xr:uid="{00000000-0005-0000-0000-00004D010000}"/>
    <cellStyle name="Zvýraznění 4 2 2" xfId="255" xr:uid="{00000000-0005-0000-0000-00004E010000}"/>
    <cellStyle name="Zvýraznění 4 3" xfId="256" xr:uid="{00000000-0005-0000-0000-00004F010000}"/>
    <cellStyle name="Zvýraznění 4 3 2" xfId="257" xr:uid="{00000000-0005-0000-0000-000050010000}"/>
    <cellStyle name="Zvýraznění 4 4" xfId="258" xr:uid="{00000000-0005-0000-0000-000051010000}"/>
    <cellStyle name="Zvýraznění 5 2" xfId="259" xr:uid="{00000000-0005-0000-0000-000052010000}"/>
    <cellStyle name="Zvýraznění 6 2" xfId="260" xr:uid="{00000000-0005-0000-0000-000053010000}"/>
  </cellStyles>
  <dxfs count="43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146"/>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K13" sqref="K13"/>
    </sheetView>
  </sheetViews>
  <sheetFormatPr defaultColWidth="9.089843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08984375" style="8" customWidth="1"/>
    <col min="7" max="7" width="9" style="9" customWidth="1"/>
    <col min="8" max="8" width="13" style="9" customWidth="1"/>
    <col min="9" max="9" width="10.90625" style="9" customWidth="1"/>
    <col min="10" max="10" width="10.08984375" style="9" customWidth="1"/>
    <col min="11" max="11" width="12.90625" style="9" customWidth="1"/>
    <col min="12" max="12" width="19" style="9" customWidth="1"/>
    <col min="13" max="13" width="11" style="8" customWidth="1"/>
    <col min="14" max="14" width="15" style="8" customWidth="1"/>
    <col min="15" max="15" width="21.54296875" style="8" customWidth="1"/>
    <col min="16" max="16" width="9.08984375" style="8"/>
    <col min="17" max="17" width="15.36328125" style="8" customWidth="1"/>
    <col min="18" max="16384" width="9.08984375" style="8"/>
  </cols>
  <sheetData>
    <row r="1" spans="1:19" s="13" customFormat="1" ht="30.75" customHeight="1" thickTop="1" thickBot="1" x14ac:dyDescent="0.4">
      <c r="A1" s="86" t="s">
        <v>90</v>
      </c>
      <c r="B1" s="153" t="s">
        <v>132</v>
      </c>
      <c r="C1" s="154"/>
      <c r="D1" s="73"/>
      <c r="E1" s="73"/>
      <c r="F1" s="75" t="s">
        <v>81</v>
      </c>
      <c r="G1" s="73"/>
      <c r="H1" s="74"/>
      <c r="I1" s="41"/>
      <c r="J1" s="42"/>
      <c r="K1" s="42"/>
      <c r="L1" s="43" t="str">
        <f>D3</f>
        <v>PS 221</v>
      </c>
      <c r="M1" s="90" t="s">
        <v>118</v>
      </c>
      <c r="N1" s="91">
        <v>1</v>
      </c>
      <c r="O1" s="92">
        <f>K2/N1</f>
        <v>0</v>
      </c>
      <c r="P1" s="93"/>
      <c r="Q1" s="94" t="s">
        <v>122</v>
      </c>
      <c r="R1" s="94"/>
    </row>
    <row r="2" spans="1:19" s="13" customFormat="1" ht="57" customHeight="1" thickTop="1" thickBot="1" x14ac:dyDescent="0.4">
      <c r="B2" s="179" t="s">
        <v>9</v>
      </c>
      <c r="C2" s="180"/>
      <c r="D2" s="45"/>
      <c r="E2" s="46"/>
      <c r="F2" s="87" t="s">
        <v>133</v>
      </c>
      <c r="G2" s="44"/>
      <c r="H2" s="72"/>
      <c r="I2" s="181" t="s">
        <v>24</v>
      </c>
      <c r="J2" s="182"/>
      <c r="K2" s="155">
        <f>SUMIFS(L:L,B:B,"SOUČET")</f>
        <v>0</v>
      </c>
      <c r="L2" s="156"/>
      <c r="M2" s="95" t="s">
        <v>119</v>
      </c>
      <c r="N2" s="96" t="s">
        <v>120</v>
      </c>
      <c r="O2" s="97" t="s">
        <v>121</v>
      </c>
      <c r="Q2" s="98">
        <f>SUMIFS(L:L,A:A,"P")</f>
        <v>0</v>
      </c>
      <c r="R2" s="98"/>
      <c r="S2" s="93"/>
    </row>
    <row r="3" spans="1:19" s="13" customFormat="1" ht="42.75" customHeight="1" thickTop="1" thickBot="1" x14ac:dyDescent="0.4">
      <c r="B3" s="28" t="s">
        <v>30</v>
      </c>
      <c r="C3" s="29"/>
      <c r="D3" s="152" t="s">
        <v>169</v>
      </c>
      <c r="E3" s="152"/>
      <c r="F3" s="109" t="s">
        <v>170</v>
      </c>
      <c r="G3" s="47"/>
      <c r="H3" s="48"/>
      <c r="I3" s="56"/>
      <c r="J3" s="55"/>
      <c r="K3" s="139"/>
      <c r="L3" s="140"/>
      <c r="Q3" s="99">
        <f>$K$2-Q2</f>
        <v>0</v>
      </c>
      <c r="R3" s="99"/>
      <c r="S3" s="93" t="s">
        <v>124</v>
      </c>
    </row>
    <row r="4" spans="1:19" s="13" customFormat="1" ht="18" customHeight="1" thickTop="1" x14ac:dyDescent="0.35">
      <c r="B4" s="161" t="s">
        <v>18</v>
      </c>
      <c r="C4" s="162"/>
      <c r="D4" s="142"/>
      <c r="E4" s="66" t="s">
        <v>75</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38"/>
      <c r="H4" s="39"/>
      <c r="I4" s="176" t="s">
        <v>26</v>
      </c>
      <c r="J4" s="177"/>
      <c r="K4" s="64">
        <v>828</v>
      </c>
      <c r="L4" s="65">
        <v>82</v>
      </c>
      <c r="Q4" s="13" t="s">
        <v>125</v>
      </c>
    </row>
    <row r="5" spans="1:19" s="13" customFormat="1" ht="18" customHeight="1" x14ac:dyDescent="0.35">
      <c r="B5" s="11" t="s">
        <v>25</v>
      </c>
      <c r="C5" s="10"/>
      <c r="D5" s="10"/>
      <c r="E5" s="66" t="s">
        <v>99</v>
      </c>
      <c r="F5" s="165" t="str">
        <f>IF((E5="Stádium 2"),"  Dokumentace pro územní řízení - DUR",(IF((E5="Stádium 3"),"  Projektová dokumentace (DOS/DSP)","")))</f>
        <v xml:space="preserve">  Projektová dokumentace (DOS/DSP)</v>
      </c>
      <c r="G5" s="165"/>
      <c r="H5" s="166"/>
      <c r="I5" s="163" t="s">
        <v>137</v>
      </c>
      <c r="J5" s="164"/>
      <c r="K5" s="63" t="s">
        <v>135</v>
      </c>
      <c r="L5" s="49"/>
    </row>
    <row r="6" spans="1:19" s="13" customFormat="1" ht="18" customHeight="1" x14ac:dyDescent="0.3">
      <c r="B6" s="11" t="s">
        <v>17</v>
      </c>
      <c r="C6" s="10"/>
      <c r="D6" s="10"/>
      <c r="E6" s="63" t="s">
        <v>97</v>
      </c>
      <c r="F6" s="143"/>
      <c r="G6" s="143"/>
      <c r="H6" s="144"/>
      <c r="I6" s="141" t="s">
        <v>20</v>
      </c>
      <c r="J6" s="142"/>
      <c r="K6" s="63" t="s">
        <v>134</v>
      </c>
      <c r="L6" s="49"/>
      <c r="O6" s="53"/>
    </row>
    <row r="7" spans="1:19" s="13" customFormat="1" ht="18" customHeight="1" x14ac:dyDescent="0.25">
      <c r="B7" s="167" t="s">
        <v>21</v>
      </c>
      <c r="C7" s="168"/>
      <c r="D7" s="168"/>
      <c r="E7" s="67">
        <v>43586</v>
      </c>
      <c r="F7" s="145" t="s">
        <v>16</v>
      </c>
      <c r="G7" s="146"/>
      <c r="H7" s="147"/>
      <c r="I7" s="175" t="s">
        <v>23</v>
      </c>
      <c r="J7" s="162"/>
      <c r="K7" s="62">
        <v>2018</v>
      </c>
      <c r="L7" s="50"/>
      <c r="O7" s="54"/>
    </row>
    <row r="8" spans="1:19" s="13" customFormat="1" ht="19.5" customHeight="1" thickBot="1" x14ac:dyDescent="0.4">
      <c r="B8" s="148" t="s">
        <v>22</v>
      </c>
      <c r="C8" s="149"/>
      <c r="D8" s="149"/>
      <c r="E8" s="68">
        <v>44180</v>
      </c>
      <c r="F8" s="58" t="s">
        <v>98</v>
      </c>
      <c r="G8" s="150" t="s">
        <v>136</v>
      </c>
      <c r="H8" s="151"/>
      <c r="I8" s="178" t="s">
        <v>15</v>
      </c>
      <c r="J8" s="168"/>
      <c r="K8" s="108">
        <v>43485</v>
      </c>
      <c r="L8" s="51"/>
    </row>
    <row r="9" spans="1:19" s="13" customFormat="1" ht="9.75" customHeight="1" x14ac:dyDescent="0.35">
      <c r="B9" s="173" t="str">
        <f>F2</f>
        <v>Modernizace TNS Týniště nad Orlicí (Voklik)</v>
      </c>
      <c r="C9" s="174"/>
      <c r="D9" s="174"/>
      <c r="E9" s="174"/>
      <c r="F9" s="174"/>
      <c r="G9" s="174"/>
      <c r="H9" s="174"/>
      <c r="I9" s="174"/>
      <c r="J9" s="174"/>
      <c r="K9" s="19" t="str">
        <f>$I$5</f>
        <v>ISPROFOND:</v>
      </c>
      <c r="L9" s="52" t="str">
        <f>K5</f>
        <v>5523720005</v>
      </c>
    </row>
    <row r="10" spans="1:19" s="13" customFormat="1" ht="15" customHeight="1" x14ac:dyDescent="0.35">
      <c r="B10" s="169" t="s">
        <v>10</v>
      </c>
      <c r="C10" s="159" t="s">
        <v>0</v>
      </c>
      <c r="D10" s="159" t="s">
        <v>1</v>
      </c>
      <c r="E10" s="159" t="s">
        <v>11</v>
      </c>
      <c r="F10" s="171" t="s">
        <v>27</v>
      </c>
      <c r="G10" s="171" t="s">
        <v>2</v>
      </c>
      <c r="H10" s="171" t="s">
        <v>3</v>
      </c>
      <c r="I10" s="159" t="s">
        <v>12</v>
      </c>
      <c r="J10" s="159" t="s">
        <v>13</v>
      </c>
      <c r="K10" s="157" t="s">
        <v>89</v>
      </c>
      <c r="L10" s="158"/>
    </row>
    <row r="11" spans="1:19" s="13" customFormat="1" ht="15" customHeight="1" x14ac:dyDescent="0.35">
      <c r="B11" s="169"/>
      <c r="C11" s="159"/>
      <c r="D11" s="159"/>
      <c r="E11" s="159"/>
      <c r="F11" s="171"/>
      <c r="G11" s="171"/>
      <c r="H11" s="171"/>
      <c r="I11" s="159"/>
      <c r="J11" s="159"/>
      <c r="K11" s="157"/>
      <c r="L11" s="158"/>
    </row>
    <row r="12" spans="1:19" s="13" customFormat="1" ht="12.75" customHeight="1" thickBot="1" x14ac:dyDescent="0.4">
      <c r="B12" s="170"/>
      <c r="C12" s="160"/>
      <c r="D12" s="160"/>
      <c r="E12" s="160"/>
      <c r="F12" s="172"/>
      <c r="G12" s="172"/>
      <c r="H12" s="172"/>
      <c r="I12" s="160"/>
      <c r="J12" s="160"/>
      <c r="K12" s="20" t="s">
        <v>14</v>
      </c>
      <c r="L12" s="21" t="s">
        <v>4</v>
      </c>
    </row>
    <row r="13" spans="1:19" s="1" customFormat="1" ht="13.5" thickBot="1" x14ac:dyDescent="0.4">
      <c r="A13" s="70" t="s">
        <v>29</v>
      </c>
      <c r="B13" s="101" t="s">
        <v>19</v>
      </c>
      <c r="C13" s="102" t="s">
        <v>139</v>
      </c>
      <c r="D13" s="103"/>
      <c r="E13" s="103"/>
      <c r="F13" s="102" t="s">
        <v>171</v>
      </c>
      <c r="G13" s="104"/>
      <c r="H13" s="104"/>
      <c r="I13" s="104"/>
      <c r="J13" s="105"/>
      <c r="K13" s="104"/>
      <c r="L13" s="106"/>
    </row>
    <row r="14" spans="1:19" s="100" customFormat="1" ht="13.5" customHeight="1" thickBot="1" x14ac:dyDescent="0.25">
      <c r="A14" s="119" t="s">
        <v>6</v>
      </c>
      <c r="B14" s="128">
        <f>1+MAX($B$13:B13)</f>
        <v>1</v>
      </c>
      <c r="C14" s="129" t="s">
        <v>172</v>
      </c>
      <c r="D14" s="129" t="s">
        <v>139</v>
      </c>
      <c r="E14" s="129" t="s">
        <v>140</v>
      </c>
      <c r="F14" s="130" t="s">
        <v>173</v>
      </c>
      <c r="G14" s="129" t="s">
        <v>141</v>
      </c>
      <c r="H14" s="133">
        <v>1</v>
      </c>
      <c r="I14" s="134"/>
      <c r="J14" s="133"/>
      <c r="K14" s="135"/>
      <c r="L14" s="118">
        <f>ROUND((ROUND(H14,3))*(ROUND(K14,2)),2)</f>
        <v>0</v>
      </c>
      <c r="M14" s="137"/>
      <c r="N14" s="136"/>
      <c r="O14" s="136"/>
    </row>
    <row r="15" spans="1:19" s="100" customFormat="1" x14ac:dyDescent="0.2">
      <c r="A15" s="119" t="s">
        <v>5</v>
      </c>
      <c r="B15" s="124"/>
      <c r="C15" s="122"/>
      <c r="D15" s="122"/>
      <c r="E15" s="122"/>
      <c r="F15" s="131"/>
      <c r="G15" s="120"/>
      <c r="H15" s="120"/>
      <c r="I15" s="120"/>
      <c r="J15" s="120"/>
      <c r="K15" s="120"/>
      <c r="L15" s="125"/>
      <c r="M15" s="137"/>
      <c r="N15" s="136"/>
      <c r="O15" s="136"/>
    </row>
    <row r="16" spans="1:19" s="100" customFormat="1" x14ac:dyDescent="0.2">
      <c r="A16" s="119" t="s">
        <v>7</v>
      </c>
      <c r="B16" s="124"/>
      <c r="C16" s="122"/>
      <c r="D16" s="122"/>
      <c r="E16" s="122"/>
      <c r="F16" s="138" t="s">
        <v>142</v>
      </c>
      <c r="G16" s="120"/>
      <c r="H16" s="120"/>
      <c r="I16" s="120"/>
      <c r="J16" s="120"/>
      <c r="K16" s="120"/>
      <c r="L16" s="125"/>
      <c r="M16" s="137"/>
      <c r="N16" s="136"/>
      <c r="O16" s="136"/>
    </row>
    <row r="17" spans="1:13" s="100" customFormat="1" ht="10.5" thickBot="1" x14ac:dyDescent="0.4">
      <c r="A17" s="119" t="s">
        <v>8</v>
      </c>
      <c r="B17" s="126"/>
      <c r="C17" s="123"/>
      <c r="D17" s="123"/>
      <c r="E17" s="123"/>
      <c r="F17" s="132" t="s">
        <v>143</v>
      </c>
      <c r="G17" s="121"/>
      <c r="H17" s="121"/>
      <c r="I17" s="121"/>
      <c r="J17" s="121"/>
      <c r="K17" s="121"/>
      <c r="L17" s="127"/>
      <c r="M17" s="137"/>
    </row>
    <row r="18" spans="1:13" s="100" customFormat="1" ht="13.5" customHeight="1" thickBot="1" x14ac:dyDescent="0.4">
      <c r="A18" s="119" t="s">
        <v>6</v>
      </c>
      <c r="B18" s="128">
        <f>1+MAX($B$13:B17)</f>
        <v>2</v>
      </c>
      <c r="C18" s="129" t="s">
        <v>174</v>
      </c>
      <c r="D18" s="129" t="s">
        <v>139</v>
      </c>
      <c r="E18" s="129" t="s">
        <v>140</v>
      </c>
      <c r="F18" s="130" t="s">
        <v>175</v>
      </c>
      <c r="G18" s="129" t="s">
        <v>141</v>
      </c>
      <c r="H18" s="133">
        <v>1</v>
      </c>
      <c r="I18" s="134"/>
      <c r="J18" s="133"/>
      <c r="K18" s="135"/>
      <c r="L18" s="118">
        <f>ROUND((ROUND(H18,3))*(ROUND(K18,2)),2)</f>
        <v>0</v>
      </c>
      <c r="M18" s="137"/>
    </row>
    <row r="19" spans="1:13" s="100" customFormat="1" x14ac:dyDescent="0.35">
      <c r="A19" s="119" t="s">
        <v>5</v>
      </c>
      <c r="B19" s="124"/>
      <c r="C19" s="122"/>
      <c r="D19" s="122"/>
      <c r="E19" s="122"/>
      <c r="F19" s="131"/>
      <c r="G19" s="120"/>
      <c r="H19" s="120"/>
      <c r="I19" s="120"/>
      <c r="J19" s="120"/>
      <c r="K19" s="120"/>
      <c r="L19" s="125"/>
      <c r="M19" s="137"/>
    </row>
    <row r="20" spans="1:13" s="100" customFormat="1" x14ac:dyDescent="0.35">
      <c r="A20" s="119" t="s">
        <v>7</v>
      </c>
      <c r="B20" s="124"/>
      <c r="C20" s="122"/>
      <c r="D20" s="122"/>
      <c r="E20" s="122"/>
      <c r="F20" s="138" t="s">
        <v>144</v>
      </c>
      <c r="G20" s="120"/>
      <c r="H20" s="120"/>
      <c r="I20" s="120"/>
      <c r="J20" s="120"/>
      <c r="K20" s="120"/>
      <c r="L20" s="125"/>
      <c r="M20" s="137"/>
    </row>
    <row r="21" spans="1:13" s="100" customFormat="1" ht="10.5" thickBot="1" x14ac:dyDescent="0.4">
      <c r="A21" s="119" t="s">
        <v>8</v>
      </c>
      <c r="B21" s="126"/>
      <c r="C21" s="123"/>
      <c r="D21" s="123"/>
      <c r="E21" s="123"/>
      <c r="F21" s="132" t="s">
        <v>143</v>
      </c>
      <c r="G21" s="121"/>
      <c r="H21" s="121"/>
      <c r="I21" s="121"/>
      <c r="J21" s="121"/>
      <c r="K21" s="121"/>
      <c r="L21" s="127"/>
      <c r="M21" s="137"/>
    </row>
    <row r="22" spans="1:13" s="100" customFormat="1" ht="11" thickBot="1" x14ac:dyDescent="0.4">
      <c r="A22" s="119" t="s">
        <v>6</v>
      </c>
      <c r="B22" s="128">
        <f>1+MAX($B$13:B21)</f>
        <v>3</v>
      </c>
      <c r="C22" s="129" t="s">
        <v>176</v>
      </c>
      <c r="D22" s="129" t="s">
        <v>139</v>
      </c>
      <c r="E22" s="129" t="s">
        <v>140</v>
      </c>
      <c r="F22" s="130" t="s">
        <v>177</v>
      </c>
      <c r="G22" s="129" t="s">
        <v>141</v>
      </c>
      <c r="H22" s="133">
        <v>24</v>
      </c>
      <c r="I22" s="134"/>
      <c r="J22" s="133"/>
      <c r="K22" s="135"/>
      <c r="L22" s="118">
        <f>ROUND((ROUND(H22,3))*(ROUND(K22,2)),2)</f>
        <v>0</v>
      </c>
      <c r="M22" s="137"/>
    </row>
    <row r="23" spans="1:13" s="100" customFormat="1" x14ac:dyDescent="0.35">
      <c r="A23" s="119" t="s">
        <v>5</v>
      </c>
      <c r="B23" s="124"/>
      <c r="C23" s="122"/>
      <c r="D23" s="122"/>
      <c r="E23" s="122"/>
      <c r="F23" s="131"/>
      <c r="G23" s="120"/>
      <c r="H23" s="120"/>
      <c r="I23" s="120"/>
      <c r="J23" s="120"/>
      <c r="K23" s="120"/>
      <c r="L23" s="125"/>
      <c r="M23" s="137"/>
    </row>
    <row r="24" spans="1:13" s="100" customFormat="1" x14ac:dyDescent="0.35">
      <c r="A24" s="119" t="s">
        <v>7</v>
      </c>
      <c r="B24" s="124"/>
      <c r="C24" s="122"/>
      <c r="D24" s="122"/>
      <c r="E24" s="122"/>
      <c r="F24" s="138" t="s">
        <v>178</v>
      </c>
      <c r="G24" s="120"/>
      <c r="H24" s="120"/>
      <c r="I24" s="120"/>
      <c r="J24" s="120"/>
      <c r="K24" s="120"/>
      <c r="L24" s="125"/>
      <c r="M24" s="137"/>
    </row>
    <row r="25" spans="1:13" s="100" customFormat="1" ht="10.5" thickBot="1" x14ac:dyDescent="0.4">
      <c r="A25" s="119" t="s">
        <v>8</v>
      </c>
      <c r="B25" s="126"/>
      <c r="C25" s="123"/>
      <c r="D25" s="123"/>
      <c r="E25" s="123"/>
      <c r="F25" s="132" t="s">
        <v>143</v>
      </c>
      <c r="G25" s="121"/>
      <c r="H25" s="121"/>
      <c r="I25" s="121"/>
      <c r="J25" s="121"/>
      <c r="K25" s="121"/>
      <c r="L25" s="127"/>
      <c r="M25" s="137"/>
    </row>
    <row r="26" spans="1:13" s="100" customFormat="1" ht="13.5" customHeight="1" thickBot="1" x14ac:dyDescent="0.4">
      <c r="A26" s="119" t="s">
        <v>6</v>
      </c>
      <c r="B26" s="128">
        <f>1+MAX($B$13:B25)</f>
        <v>4</v>
      </c>
      <c r="C26" s="129" t="s">
        <v>179</v>
      </c>
      <c r="D26" s="129" t="s">
        <v>139</v>
      </c>
      <c r="E26" s="129" t="s">
        <v>140</v>
      </c>
      <c r="F26" s="130" t="s">
        <v>180</v>
      </c>
      <c r="G26" s="129" t="s">
        <v>141</v>
      </c>
      <c r="H26" s="133">
        <v>2</v>
      </c>
      <c r="I26" s="134"/>
      <c r="J26" s="133"/>
      <c r="K26" s="135"/>
      <c r="L26" s="118">
        <f>ROUND((ROUND(H26,3))*(ROUND(K26,2)),2)</f>
        <v>0</v>
      </c>
      <c r="M26" s="137"/>
    </row>
    <row r="27" spans="1:13" s="100" customFormat="1" x14ac:dyDescent="0.35">
      <c r="A27" s="119" t="s">
        <v>5</v>
      </c>
      <c r="B27" s="124"/>
      <c r="C27" s="122"/>
      <c r="D27" s="122"/>
      <c r="E27" s="122"/>
      <c r="F27" s="131"/>
      <c r="G27" s="120"/>
      <c r="H27" s="120"/>
      <c r="I27" s="120"/>
      <c r="J27" s="120"/>
      <c r="K27" s="120"/>
      <c r="L27" s="125"/>
      <c r="M27" s="137"/>
    </row>
    <row r="28" spans="1:13" s="100" customFormat="1" x14ac:dyDescent="0.35">
      <c r="A28" s="119" t="s">
        <v>7</v>
      </c>
      <c r="B28" s="124"/>
      <c r="C28" s="122"/>
      <c r="D28" s="122"/>
      <c r="E28" s="122"/>
      <c r="F28" s="138" t="s">
        <v>181</v>
      </c>
      <c r="G28" s="120"/>
      <c r="H28" s="120"/>
      <c r="I28" s="120"/>
      <c r="J28" s="120"/>
      <c r="K28" s="120"/>
      <c r="L28" s="125"/>
      <c r="M28" s="137"/>
    </row>
    <row r="29" spans="1:13" s="100" customFormat="1" ht="10.5" thickBot="1" x14ac:dyDescent="0.4">
      <c r="A29" s="119" t="s">
        <v>8</v>
      </c>
      <c r="B29" s="126"/>
      <c r="C29" s="123"/>
      <c r="D29" s="123"/>
      <c r="E29" s="123"/>
      <c r="F29" s="132" t="s">
        <v>143</v>
      </c>
      <c r="G29" s="121"/>
      <c r="H29" s="121"/>
      <c r="I29" s="121"/>
      <c r="J29" s="121"/>
      <c r="K29" s="121"/>
      <c r="L29" s="127"/>
      <c r="M29" s="137"/>
    </row>
    <row r="30" spans="1:13" s="100" customFormat="1" ht="13.5" customHeight="1" thickBot="1" x14ac:dyDescent="0.4">
      <c r="A30" s="119" t="s">
        <v>6</v>
      </c>
      <c r="B30" s="128">
        <f>1+MAX($B$13:B29)</f>
        <v>5</v>
      </c>
      <c r="C30" s="129" t="s">
        <v>182</v>
      </c>
      <c r="D30" s="129" t="s">
        <v>139</v>
      </c>
      <c r="E30" s="129" t="s">
        <v>140</v>
      </c>
      <c r="F30" s="130" t="s">
        <v>183</v>
      </c>
      <c r="G30" s="129" t="s">
        <v>141</v>
      </c>
      <c r="H30" s="133">
        <v>5</v>
      </c>
      <c r="I30" s="134"/>
      <c r="J30" s="133"/>
      <c r="K30" s="135"/>
      <c r="L30" s="118">
        <f>ROUND((ROUND(H30,3))*(ROUND(K30,2)),2)</f>
        <v>0</v>
      </c>
      <c r="M30" s="137"/>
    </row>
    <row r="31" spans="1:13" s="100" customFormat="1" x14ac:dyDescent="0.35">
      <c r="A31" s="119" t="s">
        <v>5</v>
      </c>
      <c r="B31" s="124"/>
      <c r="C31" s="122"/>
      <c r="D31" s="122"/>
      <c r="E31" s="122"/>
      <c r="F31" s="131"/>
      <c r="G31" s="120"/>
      <c r="H31" s="120"/>
      <c r="I31" s="120"/>
      <c r="J31" s="120"/>
      <c r="K31" s="120"/>
      <c r="L31" s="125"/>
      <c r="M31" s="137"/>
    </row>
    <row r="32" spans="1:13" s="100" customFormat="1" x14ac:dyDescent="0.35">
      <c r="A32" s="119" t="s">
        <v>7</v>
      </c>
      <c r="B32" s="124"/>
      <c r="C32" s="122"/>
      <c r="D32" s="122"/>
      <c r="E32" s="122"/>
      <c r="F32" s="138" t="s">
        <v>184</v>
      </c>
      <c r="G32" s="120"/>
      <c r="H32" s="120"/>
      <c r="I32" s="120"/>
      <c r="J32" s="120"/>
      <c r="K32" s="120"/>
      <c r="L32" s="125"/>
      <c r="M32" s="137"/>
    </row>
    <row r="33" spans="1:13" s="100" customFormat="1" ht="10.5" thickBot="1" x14ac:dyDescent="0.4">
      <c r="A33" s="119" t="s">
        <v>8</v>
      </c>
      <c r="B33" s="126"/>
      <c r="C33" s="123"/>
      <c r="D33" s="123"/>
      <c r="E33" s="123"/>
      <c r="F33" s="132" t="s">
        <v>143</v>
      </c>
      <c r="G33" s="121"/>
      <c r="H33" s="121"/>
      <c r="I33" s="121"/>
      <c r="J33" s="121"/>
      <c r="K33" s="121"/>
      <c r="L33" s="127"/>
      <c r="M33" s="137"/>
    </row>
    <row r="34" spans="1:13" s="100" customFormat="1" ht="13.5" customHeight="1" thickBot="1" x14ac:dyDescent="0.4">
      <c r="A34" s="119" t="s">
        <v>6</v>
      </c>
      <c r="B34" s="128">
        <f>1+MAX($B$13:B33)</f>
        <v>6</v>
      </c>
      <c r="C34" s="129" t="s">
        <v>185</v>
      </c>
      <c r="D34" s="129" t="s">
        <v>139</v>
      </c>
      <c r="E34" s="129" t="s">
        <v>140</v>
      </c>
      <c r="F34" s="130" t="s">
        <v>186</v>
      </c>
      <c r="G34" s="129" t="s">
        <v>141</v>
      </c>
      <c r="H34" s="133">
        <v>5</v>
      </c>
      <c r="I34" s="134"/>
      <c r="J34" s="133"/>
      <c r="K34" s="135"/>
      <c r="L34" s="118">
        <f>ROUND((ROUND(H34,3))*(ROUND(K34,2)),2)</f>
        <v>0</v>
      </c>
      <c r="M34" s="137"/>
    </row>
    <row r="35" spans="1:13" s="100" customFormat="1" x14ac:dyDescent="0.35">
      <c r="A35" s="119" t="s">
        <v>5</v>
      </c>
      <c r="B35" s="124"/>
      <c r="C35" s="122"/>
      <c r="D35" s="122"/>
      <c r="E35" s="122"/>
      <c r="F35" s="131"/>
      <c r="G35" s="120"/>
      <c r="H35" s="120"/>
      <c r="I35" s="120"/>
      <c r="J35" s="120"/>
      <c r="K35" s="120"/>
      <c r="L35" s="125"/>
      <c r="M35" s="137"/>
    </row>
    <row r="36" spans="1:13" s="100" customFormat="1" x14ac:dyDescent="0.35">
      <c r="A36" s="119" t="s">
        <v>7</v>
      </c>
      <c r="B36" s="124"/>
      <c r="C36" s="122"/>
      <c r="D36" s="122"/>
      <c r="E36" s="122"/>
      <c r="F36" s="138" t="s">
        <v>187</v>
      </c>
      <c r="G36" s="120"/>
      <c r="H36" s="120"/>
      <c r="I36" s="120"/>
      <c r="J36" s="120"/>
      <c r="K36" s="120"/>
      <c r="L36" s="125"/>
      <c r="M36" s="137"/>
    </row>
    <row r="37" spans="1:13" s="100" customFormat="1" ht="10.5" thickBot="1" x14ac:dyDescent="0.4">
      <c r="A37" s="119" t="s">
        <v>8</v>
      </c>
      <c r="B37" s="126"/>
      <c r="C37" s="123"/>
      <c r="D37" s="123"/>
      <c r="E37" s="123"/>
      <c r="F37" s="132" t="s">
        <v>143</v>
      </c>
      <c r="G37" s="121"/>
      <c r="H37" s="121"/>
      <c r="I37" s="121"/>
      <c r="J37" s="121"/>
      <c r="K37" s="121"/>
      <c r="L37" s="127"/>
      <c r="M37" s="137"/>
    </row>
    <row r="38" spans="1:13" s="100" customFormat="1" ht="13.5" customHeight="1" thickBot="1" x14ac:dyDescent="0.4">
      <c r="A38" s="119" t="s">
        <v>6</v>
      </c>
      <c r="B38" s="128">
        <f>1+MAX($B$13:B37)</f>
        <v>7</v>
      </c>
      <c r="C38" s="129" t="s">
        <v>188</v>
      </c>
      <c r="D38" s="129" t="s">
        <v>139</v>
      </c>
      <c r="E38" s="129" t="s">
        <v>140</v>
      </c>
      <c r="F38" s="130" t="s">
        <v>189</v>
      </c>
      <c r="G38" s="129" t="s">
        <v>141</v>
      </c>
      <c r="H38" s="133">
        <v>2</v>
      </c>
      <c r="I38" s="134"/>
      <c r="J38" s="133"/>
      <c r="K38" s="135"/>
      <c r="L38" s="118">
        <f>ROUND((ROUND(H38,3))*(ROUND(K38,2)),2)</f>
        <v>0</v>
      </c>
      <c r="M38" s="137"/>
    </row>
    <row r="39" spans="1:13" s="100" customFormat="1" x14ac:dyDescent="0.35">
      <c r="A39" s="119" t="s">
        <v>5</v>
      </c>
      <c r="B39" s="124"/>
      <c r="C39" s="122"/>
      <c r="D39" s="122"/>
      <c r="E39" s="122"/>
      <c r="F39" s="131"/>
      <c r="G39" s="120"/>
      <c r="H39" s="120"/>
      <c r="I39" s="120"/>
      <c r="J39" s="120"/>
      <c r="K39" s="120"/>
      <c r="L39" s="125"/>
      <c r="M39" s="137"/>
    </row>
    <row r="40" spans="1:13" s="100" customFormat="1" x14ac:dyDescent="0.35">
      <c r="A40" s="119" t="s">
        <v>7</v>
      </c>
      <c r="B40" s="124"/>
      <c r="C40" s="122"/>
      <c r="D40" s="122"/>
      <c r="E40" s="122"/>
      <c r="F40" s="138" t="s">
        <v>190</v>
      </c>
      <c r="G40" s="120"/>
      <c r="H40" s="120"/>
      <c r="I40" s="120"/>
      <c r="J40" s="120"/>
      <c r="K40" s="120"/>
      <c r="L40" s="125"/>
      <c r="M40" s="137"/>
    </row>
    <row r="41" spans="1:13" s="100" customFormat="1" ht="10.5" thickBot="1" x14ac:dyDescent="0.4">
      <c r="A41" s="119" t="s">
        <v>8</v>
      </c>
      <c r="B41" s="126"/>
      <c r="C41" s="123"/>
      <c r="D41" s="123"/>
      <c r="E41" s="123"/>
      <c r="F41" s="132" t="s">
        <v>143</v>
      </c>
      <c r="G41" s="121"/>
      <c r="H41" s="121"/>
      <c r="I41" s="121"/>
      <c r="J41" s="121"/>
      <c r="K41" s="121"/>
      <c r="L41" s="127"/>
      <c r="M41" s="137"/>
    </row>
    <row r="42" spans="1:13" s="100" customFormat="1" ht="13.5" customHeight="1" thickBot="1" x14ac:dyDescent="0.4">
      <c r="A42" s="119" t="s">
        <v>6</v>
      </c>
      <c r="B42" s="128">
        <f>1+MAX($B$13:B41)</f>
        <v>8</v>
      </c>
      <c r="C42" s="129" t="s">
        <v>191</v>
      </c>
      <c r="D42" s="129" t="s">
        <v>139</v>
      </c>
      <c r="E42" s="129" t="s">
        <v>140</v>
      </c>
      <c r="F42" s="130" t="s">
        <v>192</v>
      </c>
      <c r="G42" s="129" t="s">
        <v>141</v>
      </c>
      <c r="H42" s="133">
        <v>2</v>
      </c>
      <c r="I42" s="134"/>
      <c r="J42" s="133"/>
      <c r="K42" s="135"/>
      <c r="L42" s="118">
        <f>ROUND((ROUND(H42,3))*(ROUND(K42,2)),2)</f>
        <v>0</v>
      </c>
      <c r="M42" s="137"/>
    </row>
    <row r="43" spans="1:13" s="100" customFormat="1" x14ac:dyDescent="0.35">
      <c r="A43" s="119" t="s">
        <v>5</v>
      </c>
      <c r="B43" s="124"/>
      <c r="C43" s="122"/>
      <c r="D43" s="122"/>
      <c r="E43" s="122"/>
      <c r="F43" s="131"/>
      <c r="G43" s="120"/>
      <c r="H43" s="120"/>
      <c r="I43" s="120"/>
      <c r="J43" s="120"/>
      <c r="K43" s="120"/>
      <c r="L43" s="125"/>
      <c r="M43" s="137"/>
    </row>
    <row r="44" spans="1:13" s="100" customFormat="1" x14ac:dyDescent="0.35">
      <c r="A44" s="119" t="s">
        <v>7</v>
      </c>
      <c r="B44" s="124"/>
      <c r="C44" s="122"/>
      <c r="D44" s="122"/>
      <c r="E44" s="122"/>
      <c r="F44" s="138" t="s">
        <v>193</v>
      </c>
      <c r="G44" s="120"/>
      <c r="H44" s="120"/>
      <c r="I44" s="120"/>
      <c r="J44" s="120"/>
      <c r="K44" s="120"/>
      <c r="L44" s="125"/>
      <c r="M44" s="137"/>
    </row>
    <row r="45" spans="1:13" s="100" customFormat="1" ht="10.5" thickBot="1" x14ac:dyDescent="0.4">
      <c r="A45" s="119" t="s">
        <v>8</v>
      </c>
      <c r="B45" s="126"/>
      <c r="C45" s="123"/>
      <c r="D45" s="123"/>
      <c r="E45" s="123"/>
      <c r="F45" s="132" t="s">
        <v>143</v>
      </c>
      <c r="G45" s="121"/>
      <c r="H45" s="121"/>
      <c r="I45" s="121"/>
      <c r="J45" s="121"/>
      <c r="K45" s="121"/>
      <c r="L45" s="127"/>
      <c r="M45" s="137"/>
    </row>
    <row r="46" spans="1:13" s="100" customFormat="1" ht="13.5" customHeight="1" thickBot="1" x14ac:dyDescent="0.4">
      <c r="A46" s="119" t="s">
        <v>6</v>
      </c>
      <c r="B46" s="128">
        <f>1+MAX($B$13:B45)</f>
        <v>9</v>
      </c>
      <c r="C46" s="129" t="s">
        <v>194</v>
      </c>
      <c r="D46" s="129" t="s">
        <v>139</v>
      </c>
      <c r="E46" s="129" t="s">
        <v>195</v>
      </c>
      <c r="F46" s="130" t="s">
        <v>196</v>
      </c>
      <c r="G46" s="129" t="s">
        <v>141</v>
      </c>
      <c r="H46" s="133">
        <v>2</v>
      </c>
      <c r="I46" s="134"/>
      <c r="J46" s="133"/>
      <c r="K46" s="135"/>
      <c r="L46" s="118">
        <f>ROUND((ROUND(H46,3))*(ROUND(K46,2)),2)</f>
        <v>0</v>
      </c>
      <c r="M46" s="137"/>
    </row>
    <row r="47" spans="1:13" s="100" customFormat="1" x14ac:dyDescent="0.35">
      <c r="A47" s="119" t="s">
        <v>5</v>
      </c>
      <c r="B47" s="124"/>
      <c r="C47" s="122"/>
      <c r="D47" s="122"/>
      <c r="E47" s="122"/>
      <c r="F47" s="131"/>
      <c r="G47" s="120"/>
      <c r="H47" s="120"/>
      <c r="I47" s="120"/>
      <c r="J47" s="120"/>
      <c r="K47" s="120"/>
      <c r="L47" s="125"/>
      <c r="M47" s="137"/>
    </row>
    <row r="48" spans="1:13" s="100" customFormat="1" x14ac:dyDescent="0.35">
      <c r="A48" s="119" t="s">
        <v>7</v>
      </c>
      <c r="B48" s="124"/>
      <c r="C48" s="122"/>
      <c r="D48" s="122"/>
      <c r="E48" s="122"/>
      <c r="F48" s="138" t="s">
        <v>145</v>
      </c>
      <c r="G48" s="120"/>
      <c r="H48" s="120"/>
      <c r="I48" s="120"/>
      <c r="J48" s="120"/>
      <c r="K48" s="120"/>
      <c r="L48" s="125"/>
      <c r="M48" s="137"/>
    </row>
    <row r="49" spans="1:13" s="100" customFormat="1" ht="80.5" thickBot="1" x14ac:dyDescent="0.4">
      <c r="A49" s="119" t="s">
        <v>8</v>
      </c>
      <c r="B49" s="126"/>
      <c r="C49" s="123"/>
      <c r="D49" s="123"/>
      <c r="E49" s="123"/>
      <c r="F49" s="132" t="s">
        <v>197</v>
      </c>
      <c r="G49" s="121"/>
      <c r="H49" s="121"/>
      <c r="I49" s="121"/>
      <c r="J49" s="121"/>
      <c r="K49" s="121"/>
      <c r="L49" s="127"/>
      <c r="M49" s="137"/>
    </row>
    <row r="50" spans="1:13" s="100" customFormat="1" ht="13.5" customHeight="1" thickBot="1" x14ac:dyDescent="0.4">
      <c r="A50" s="119" t="s">
        <v>6</v>
      </c>
      <c r="B50" s="128">
        <f>1+MAX($B$13:B49)</f>
        <v>10</v>
      </c>
      <c r="C50" s="129" t="s">
        <v>246</v>
      </c>
      <c r="D50" s="129" t="s">
        <v>139</v>
      </c>
      <c r="E50" s="129" t="s">
        <v>195</v>
      </c>
      <c r="F50" s="130" t="s">
        <v>247</v>
      </c>
      <c r="G50" s="129" t="s">
        <v>141</v>
      </c>
      <c r="H50" s="133">
        <v>2</v>
      </c>
      <c r="I50" s="134"/>
      <c r="J50" s="133"/>
      <c r="K50" s="135"/>
      <c r="L50" s="118">
        <f>ROUND((ROUND(H50,3))*(ROUND(K50,2)),2)</f>
        <v>0</v>
      </c>
      <c r="M50" s="137"/>
    </row>
    <row r="51" spans="1:13" s="100" customFormat="1" x14ac:dyDescent="0.35">
      <c r="A51" s="119" t="s">
        <v>5</v>
      </c>
      <c r="B51" s="124"/>
      <c r="C51" s="122"/>
      <c r="D51" s="122"/>
      <c r="E51" s="122"/>
      <c r="F51" s="131"/>
      <c r="G51" s="120"/>
      <c r="H51" s="120"/>
      <c r="I51" s="120"/>
      <c r="J51" s="120"/>
      <c r="K51" s="120"/>
      <c r="L51" s="125"/>
      <c r="M51" s="137"/>
    </row>
    <row r="52" spans="1:13" s="100" customFormat="1" x14ac:dyDescent="0.35">
      <c r="A52" s="119" t="s">
        <v>7</v>
      </c>
      <c r="B52" s="124"/>
      <c r="C52" s="122"/>
      <c r="D52" s="122"/>
      <c r="E52" s="122"/>
      <c r="F52" s="138" t="s">
        <v>145</v>
      </c>
      <c r="G52" s="120"/>
      <c r="H52" s="120"/>
      <c r="I52" s="120"/>
      <c r="J52" s="120"/>
      <c r="K52" s="120"/>
      <c r="L52" s="125"/>
      <c r="M52" s="137"/>
    </row>
    <row r="53" spans="1:13" s="100" customFormat="1" ht="80.5" thickBot="1" x14ac:dyDescent="0.4">
      <c r="A53" s="119" t="s">
        <v>8</v>
      </c>
      <c r="B53" s="126"/>
      <c r="C53" s="123"/>
      <c r="D53" s="123"/>
      <c r="E53" s="123"/>
      <c r="F53" s="132" t="s">
        <v>197</v>
      </c>
      <c r="G53" s="121"/>
      <c r="H53" s="121"/>
      <c r="I53" s="121"/>
      <c r="J53" s="121"/>
      <c r="K53" s="121"/>
      <c r="L53" s="127"/>
      <c r="M53" s="137"/>
    </row>
    <row r="54" spans="1:13" s="100" customFormat="1" ht="13.5" customHeight="1" thickBot="1" x14ac:dyDescent="0.4">
      <c r="A54" s="119" t="s">
        <v>6</v>
      </c>
      <c r="B54" s="128">
        <f>1+MAX($B$13:B53)</f>
        <v>11</v>
      </c>
      <c r="C54" s="129" t="s">
        <v>198</v>
      </c>
      <c r="D54" s="129" t="s">
        <v>139</v>
      </c>
      <c r="E54" s="129" t="s">
        <v>140</v>
      </c>
      <c r="F54" s="130" t="s">
        <v>199</v>
      </c>
      <c r="G54" s="129" t="s">
        <v>141</v>
      </c>
      <c r="H54" s="133">
        <v>2</v>
      </c>
      <c r="I54" s="134"/>
      <c r="J54" s="133"/>
      <c r="K54" s="135"/>
      <c r="L54" s="118">
        <f>ROUND((ROUND(H54,3))*(ROUND(K54,2)),2)</f>
        <v>0</v>
      </c>
      <c r="M54" s="137"/>
    </row>
    <row r="55" spans="1:13" s="100" customFormat="1" x14ac:dyDescent="0.35">
      <c r="A55" s="119" t="s">
        <v>5</v>
      </c>
      <c r="B55" s="124"/>
      <c r="C55" s="122"/>
      <c r="D55" s="122"/>
      <c r="E55" s="122"/>
      <c r="F55" s="131"/>
      <c r="G55" s="120"/>
      <c r="H55" s="120"/>
      <c r="I55" s="120"/>
      <c r="J55" s="120"/>
      <c r="K55" s="120"/>
      <c r="L55" s="125"/>
      <c r="M55" s="137"/>
    </row>
    <row r="56" spans="1:13" s="100" customFormat="1" x14ac:dyDescent="0.35">
      <c r="A56" s="119" t="s">
        <v>7</v>
      </c>
      <c r="B56" s="124"/>
      <c r="C56" s="122"/>
      <c r="D56" s="122"/>
      <c r="E56" s="122"/>
      <c r="F56" s="138" t="s">
        <v>146</v>
      </c>
      <c r="G56" s="120"/>
      <c r="H56" s="120"/>
      <c r="I56" s="120"/>
      <c r="J56" s="120"/>
      <c r="K56" s="120"/>
      <c r="L56" s="125"/>
      <c r="M56" s="137"/>
    </row>
    <row r="57" spans="1:13" s="100" customFormat="1" ht="10.5" thickBot="1" x14ac:dyDescent="0.4">
      <c r="A57" s="119" t="s">
        <v>8</v>
      </c>
      <c r="B57" s="126"/>
      <c r="C57" s="123"/>
      <c r="D57" s="123"/>
      <c r="E57" s="123"/>
      <c r="F57" s="132" t="s">
        <v>143</v>
      </c>
      <c r="G57" s="121"/>
      <c r="H57" s="121"/>
      <c r="I57" s="121"/>
      <c r="J57" s="121"/>
      <c r="K57" s="121"/>
      <c r="L57" s="127"/>
      <c r="M57" s="137"/>
    </row>
    <row r="58" spans="1:13" s="100" customFormat="1" ht="13.5" customHeight="1" thickBot="1" x14ac:dyDescent="0.4">
      <c r="A58" s="119" t="s">
        <v>6</v>
      </c>
      <c r="B58" s="128">
        <f>1+MAX($B$13:B57)</f>
        <v>12</v>
      </c>
      <c r="C58" s="129" t="s">
        <v>200</v>
      </c>
      <c r="D58" s="129" t="s">
        <v>139</v>
      </c>
      <c r="E58" s="129" t="s">
        <v>140</v>
      </c>
      <c r="F58" s="130" t="s">
        <v>201</v>
      </c>
      <c r="G58" s="129" t="s">
        <v>141</v>
      </c>
      <c r="H58" s="133">
        <v>2</v>
      </c>
      <c r="I58" s="134"/>
      <c r="J58" s="133"/>
      <c r="K58" s="135"/>
      <c r="L58" s="118">
        <f>ROUND((ROUND(H58,3))*(ROUND(K58,2)),2)</f>
        <v>0</v>
      </c>
      <c r="M58" s="137"/>
    </row>
    <row r="59" spans="1:13" s="100" customFormat="1" x14ac:dyDescent="0.35">
      <c r="A59" s="119" t="s">
        <v>5</v>
      </c>
      <c r="B59" s="124"/>
      <c r="C59" s="122"/>
      <c r="D59" s="122"/>
      <c r="E59" s="122"/>
      <c r="F59" s="131"/>
      <c r="G59" s="120"/>
      <c r="H59" s="120"/>
      <c r="I59" s="120"/>
      <c r="J59" s="120"/>
      <c r="K59" s="120"/>
      <c r="L59" s="125"/>
      <c r="M59" s="137"/>
    </row>
    <row r="60" spans="1:13" s="100" customFormat="1" x14ac:dyDescent="0.35">
      <c r="A60" s="119" t="s">
        <v>7</v>
      </c>
      <c r="B60" s="124"/>
      <c r="C60" s="122"/>
      <c r="D60" s="122"/>
      <c r="E60" s="122"/>
      <c r="F60" s="138" t="s">
        <v>202</v>
      </c>
      <c r="G60" s="120"/>
      <c r="H60" s="120"/>
      <c r="I60" s="120"/>
      <c r="J60" s="120"/>
      <c r="K60" s="120"/>
      <c r="L60" s="125"/>
      <c r="M60" s="137"/>
    </row>
    <row r="61" spans="1:13" s="100" customFormat="1" ht="10.5" thickBot="1" x14ac:dyDescent="0.4">
      <c r="A61" s="119" t="s">
        <v>8</v>
      </c>
      <c r="B61" s="126"/>
      <c r="C61" s="123"/>
      <c r="D61" s="123"/>
      <c r="E61" s="123"/>
      <c r="F61" s="132" t="s">
        <v>143</v>
      </c>
      <c r="G61" s="121"/>
      <c r="H61" s="121"/>
      <c r="I61" s="121"/>
      <c r="J61" s="121"/>
      <c r="K61" s="121"/>
      <c r="L61" s="127"/>
      <c r="M61" s="137"/>
    </row>
    <row r="62" spans="1:13" s="100" customFormat="1" ht="13.5" customHeight="1" thickBot="1" x14ac:dyDescent="0.4">
      <c r="A62" s="119" t="s">
        <v>6</v>
      </c>
      <c r="B62" s="128">
        <f>1+MAX($B$13:B61)</f>
        <v>13</v>
      </c>
      <c r="C62" s="129" t="s">
        <v>165</v>
      </c>
      <c r="D62" s="129" t="s">
        <v>139</v>
      </c>
      <c r="E62" s="129" t="s">
        <v>140</v>
      </c>
      <c r="F62" s="130" t="s">
        <v>203</v>
      </c>
      <c r="G62" s="129" t="s">
        <v>141</v>
      </c>
      <c r="H62" s="133">
        <v>1</v>
      </c>
      <c r="I62" s="134"/>
      <c r="J62" s="133"/>
      <c r="K62" s="135"/>
      <c r="L62" s="118">
        <f>ROUND((ROUND(H62,3))*(ROUND(K62,2)),2)</f>
        <v>0</v>
      </c>
      <c r="M62" s="137"/>
    </row>
    <row r="63" spans="1:13" s="100" customFormat="1" x14ac:dyDescent="0.35">
      <c r="A63" s="119" t="s">
        <v>5</v>
      </c>
      <c r="B63" s="124"/>
      <c r="C63" s="122"/>
      <c r="D63" s="122"/>
      <c r="E63" s="122"/>
      <c r="F63" s="131"/>
      <c r="G63" s="120"/>
      <c r="H63" s="120"/>
      <c r="I63" s="120"/>
      <c r="J63" s="120"/>
      <c r="K63" s="120"/>
      <c r="L63" s="125"/>
      <c r="M63" s="137"/>
    </row>
    <row r="64" spans="1:13" s="100" customFormat="1" x14ac:dyDescent="0.35">
      <c r="A64" s="119" t="s">
        <v>7</v>
      </c>
      <c r="B64" s="124"/>
      <c r="C64" s="122"/>
      <c r="D64" s="122"/>
      <c r="E64" s="122"/>
      <c r="F64" s="138" t="s">
        <v>147</v>
      </c>
      <c r="G64" s="120"/>
      <c r="H64" s="120"/>
      <c r="I64" s="120"/>
      <c r="J64" s="120"/>
      <c r="K64" s="120"/>
      <c r="L64" s="125"/>
      <c r="M64" s="137"/>
    </row>
    <row r="65" spans="1:13" s="100" customFormat="1" ht="10.5" thickBot="1" x14ac:dyDescent="0.4">
      <c r="A65" s="119" t="s">
        <v>8</v>
      </c>
      <c r="B65" s="126"/>
      <c r="C65" s="123"/>
      <c r="D65" s="123"/>
      <c r="E65" s="123"/>
      <c r="F65" s="132" t="s">
        <v>143</v>
      </c>
      <c r="G65" s="121"/>
      <c r="H65" s="121"/>
      <c r="I65" s="121"/>
      <c r="J65" s="121"/>
      <c r="K65" s="121"/>
      <c r="L65" s="127"/>
      <c r="M65" s="137"/>
    </row>
    <row r="66" spans="1:13" s="100" customFormat="1" ht="13.5" customHeight="1" thickBot="1" x14ac:dyDescent="0.4">
      <c r="A66" s="119" t="s">
        <v>6</v>
      </c>
      <c r="B66" s="128">
        <f>1+MAX($B$13:B65)</f>
        <v>14</v>
      </c>
      <c r="C66" s="129" t="s">
        <v>204</v>
      </c>
      <c r="D66" s="129" t="s">
        <v>139</v>
      </c>
      <c r="E66" s="129" t="s">
        <v>195</v>
      </c>
      <c r="F66" s="130" t="s">
        <v>205</v>
      </c>
      <c r="G66" s="129" t="s">
        <v>141</v>
      </c>
      <c r="H66" s="133">
        <v>24</v>
      </c>
      <c r="I66" s="134"/>
      <c r="J66" s="133"/>
      <c r="K66" s="135"/>
      <c r="L66" s="118">
        <f>ROUND((ROUND(H66,3))*(ROUND(K66,2)),2)</f>
        <v>0</v>
      </c>
      <c r="M66" s="137"/>
    </row>
    <row r="67" spans="1:13" s="100" customFormat="1" x14ac:dyDescent="0.35">
      <c r="A67" s="119" t="s">
        <v>5</v>
      </c>
      <c r="B67" s="124"/>
      <c r="C67" s="122"/>
      <c r="D67" s="122"/>
      <c r="E67" s="122"/>
      <c r="F67" s="131"/>
      <c r="G67" s="120"/>
      <c r="H67" s="120"/>
      <c r="I67" s="120"/>
      <c r="J67" s="120"/>
      <c r="K67" s="120"/>
      <c r="L67" s="125"/>
      <c r="M67" s="137"/>
    </row>
    <row r="68" spans="1:13" s="100" customFormat="1" x14ac:dyDescent="0.35">
      <c r="A68" s="119" t="s">
        <v>7</v>
      </c>
      <c r="B68" s="124"/>
      <c r="C68" s="122"/>
      <c r="D68" s="122"/>
      <c r="E68" s="122"/>
      <c r="F68" s="138" t="s">
        <v>206</v>
      </c>
      <c r="G68" s="120"/>
      <c r="H68" s="120"/>
      <c r="I68" s="120"/>
      <c r="J68" s="120"/>
      <c r="K68" s="120"/>
      <c r="L68" s="125"/>
      <c r="M68" s="137"/>
    </row>
    <row r="69" spans="1:13" s="100" customFormat="1" ht="20.5" thickBot="1" x14ac:dyDescent="0.4">
      <c r="A69" s="119" t="s">
        <v>8</v>
      </c>
      <c r="B69" s="126"/>
      <c r="C69" s="123"/>
      <c r="D69" s="123"/>
      <c r="E69" s="123"/>
      <c r="F69" s="132" t="s">
        <v>207</v>
      </c>
      <c r="G69" s="121"/>
      <c r="H69" s="121"/>
      <c r="I69" s="121"/>
      <c r="J69" s="121"/>
      <c r="K69" s="121"/>
      <c r="L69" s="127"/>
      <c r="M69" s="137"/>
    </row>
    <row r="70" spans="1:13" s="100" customFormat="1" ht="13.5" customHeight="1" thickBot="1" x14ac:dyDescent="0.4">
      <c r="A70" s="119" t="s">
        <v>6</v>
      </c>
      <c r="B70" s="128">
        <f>1+MAX($B$13:B69)</f>
        <v>15</v>
      </c>
      <c r="C70" s="129" t="s">
        <v>148</v>
      </c>
      <c r="D70" s="129" t="s">
        <v>139</v>
      </c>
      <c r="E70" s="129" t="s">
        <v>140</v>
      </c>
      <c r="F70" s="130" t="s">
        <v>149</v>
      </c>
      <c r="G70" s="129" t="s">
        <v>150</v>
      </c>
      <c r="H70" s="133">
        <v>0.6</v>
      </c>
      <c r="I70" s="134"/>
      <c r="J70" s="133"/>
      <c r="K70" s="135"/>
      <c r="L70" s="118">
        <f>ROUND((ROUND(H70,3))*(ROUND(K70,2)),2)</f>
        <v>0</v>
      </c>
      <c r="M70" s="137"/>
    </row>
    <row r="71" spans="1:13" s="100" customFormat="1" x14ac:dyDescent="0.35">
      <c r="A71" s="119" t="s">
        <v>5</v>
      </c>
      <c r="B71" s="124"/>
      <c r="C71" s="122"/>
      <c r="D71" s="122"/>
      <c r="E71" s="122"/>
      <c r="F71" s="131"/>
      <c r="G71" s="120"/>
      <c r="H71" s="120"/>
      <c r="I71" s="120"/>
      <c r="J71" s="120"/>
      <c r="K71" s="120"/>
      <c r="L71" s="125"/>
      <c r="M71" s="137"/>
    </row>
    <row r="72" spans="1:13" s="100" customFormat="1" x14ac:dyDescent="0.35">
      <c r="A72" s="119" t="s">
        <v>7</v>
      </c>
      <c r="B72" s="124"/>
      <c r="C72" s="122"/>
      <c r="D72" s="122"/>
      <c r="E72" s="122"/>
      <c r="F72" s="138" t="s">
        <v>208</v>
      </c>
      <c r="G72" s="120"/>
      <c r="H72" s="120"/>
      <c r="I72" s="120"/>
      <c r="J72" s="120"/>
      <c r="K72" s="120"/>
      <c r="L72" s="125"/>
      <c r="M72" s="137"/>
    </row>
    <row r="73" spans="1:13" s="100" customFormat="1" ht="10.5" thickBot="1" x14ac:dyDescent="0.4">
      <c r="A73" s="119" t="s">
        <v>8</v>
      </c>
      <c r="B73" s="126"/>
      <c r="C73" s="123"/>
      <c r="D73" s="123"/>
      <c r="E73" s="123"/>
      <c r="F73" s="132" t="s">
        <v>143</v>
      </c>
      <c r="G73" s="121"/>
      <c r="H73" s="121"/>
      <c r="I73" s="121"/>
      <c r="J73" s="121"/>
      <c r="K73" s="121"/>
      <c r="L73" s="127"/>
      <c r="M73" s="137"/>
    </row>
    <row r="74" spans="1:13" s="100" customFormat="1" ht="13.5" customHeight="1" thickBot="1" x14ac:dyDescent="0.4">
      <c r="A74" s="119" t="s">
        <v>6</v>
      </c>
      <c r="B74" s="128">
        <f>1+MAX($B$13:B73)</f>
        <v>16</v>
      </c>
      <c r="C74" s="129" t="s">
        <v>151</v>
      </c>
      <c r="D74" s="129" t="s">
        <v>139</v>
      </c>
      <c r="E74" s="129" t="s">
        <v>140</v>
      </c>
      <c r="F74" s="130" t="s">
        <v>152</v>
      </c>
      <c r="G74" s="129" t="s">
        <v>150</v>
      </c>
      <c r="H74" s="133">
        <v>0.6</v>
      </c>
      <c r="I74" s="134"/>
      <c r="J74" s="133"/>
      <c r="K74" s="135"/>
      <c r="L74" s="118">
        <f>ROUND((ROUND(H74,3))*(ROUND(K74,2)),2)</f>
        <v>0</v>
      </c>
      <c r="M74" s="137"/>
    </row>
    <row r="75" spans="1:13" s="100" customFormat="1" x14ac:dyDescent="0.35">
      <c r="A75" s="119" t="s">
        <v>5</v>
      </c>
      <c r="B75" s="124"/>
      <c r="C75" s="122"/>
      <c r="D75" s="122"/>
      <c r="E75" s="122"/>
      <c r="F75" s="131"/>
      <c r="G75" s="120"/>
      <c r="H75" s="120"/>
      <c r="I75" s="120"/>
      <c r="J75" s="120"/>
      <c r="K75" s="120"/>
      <c r="L75" s="125"/>
      <c r="M75" s="137"/>
    </row>
    <row r="76" spans="1:13" s="100" customFormat="1" x14ac:dyDescent="0.35">
      <c r="A76" s="119" t="s">
        <v>7</v>
      </c>
      <c r="B76" s="124"/>
      <c r="C76" s="122"/>
      <c r="D76" s="122"/>
      <c r="E76" s="122"/>
      <c r="F76" s="138" t="s">
        <v>209</v>
      </c>
      <c r="G76" s="120"/>
      <c r="H76" s="120"/>
      <c r="I76" s="120"/>
      <c r="J76" s="120"/>
      <c r="K76" s="120"/>
      <c r="L76" s="125"/>
      <c r="M76" s="137"/>
    </row>
    <row r="77" spans="1:13" s="100" customFormat="1" ht="10.5" thickBot="1" x14ac:dyDescent="0.4">
      <c r="A77" s="119" t="s">
        <v>8</v>
      </c>
      <c r="B77" s="126"/>
      <c r="C77" s="123"/>
      <c r="D77" s="123"/>
      <c r="E77" s="123"/>
      <c r="F77" s="132" t="s">
        <v>143</v>
      </c>
      <c r="G77" s="121"/>
      <c r="H77" s="121"/>
      <c r="I77" s="121"/>
      <c r="J77" s="121"/>
      <c r="K77" s="121"/>
      <c r="L77" s="127"/>
      <c r="M77" s="137"/>
    </row>
    <row r="78" spans="1:13" s="100" customFormat="1" ht="13.5" customHeight="1" thickBot="1" x14ac:dyDescent="0.4">
      <c r="A78" s="119" t="s">
        <v>6</v>
      </c>
      <c r="B78" s="128">
        <f>1+MAX($B$13:B77)</f>
        <v>17</v>
      </c>
      <c r="C78" s="129" t="s">
        <v>153</v>
      </c>
      <c r="D78" s="129" t="s">
        <v>139</v>
      </c>
      <c r="E78" s="129" t="s">
        <v>140</v>
      </c>
      <c r="F78" s="130" t="s">
        <v>154</v>
      </c>
      <c r="G78" s="129" t="s">
        <v>150</v>
      </c>
      <c r="H78" s="133">
        <v>0.06</v>
      </c>
      <c r="I78" s="134"/>
      <c r="J78" s="133"/>
      <c r="K78" s="135"/>
      <c r="L78" s="118">
        <f>ROUND((ROUND(H78,3))*(ROUND(K78,2)),2)</f>
        <v>0</v>
      </c>
      <c r="M78" s="137"/>
    </row>
    <row r="79" spans="1:13" s="100" customFormat="1" x14ac:dyDescent="0.35">
      <c r="A79" s="119" t="s">
        <v>5</v>
      </c>
      <c r="B79" s="124"/>
      <c r="C79" s="122"/>
      <c r="D79" s="122"/>
      <c r="E79" s="122"/>
      <c r="F79" s="131"/>
      <c r="G79" s="120"/>
      <c r="H79" s="120"/>
      <c r="I79" s="120"/>
      <c r="J79" s="120"/>
      <c r="K79" s="120"/>
      <c r="L79" s="125"/>
      <c r="M79" s="137"/>
    </row>
    <row r="80" spans="1:13" s="100" customFormat="1" x14ac:dyDescent="0.35">
      <c r="A80" s="119" t="s">
        <v>7</v>
      </c>
      <c r="B80" s="124"/>
      <c r="C80" s="122"/>
      <c r="D80" s="122"/>
      <c r="E80" s="122"/>
      <c r="F80" s="138" t="s">
        <v>210</v>
      </c>
      <c r="G80" s="120"/>
      <c r="H80" s="120"/>
      <c r="I80" s="120"/>
      <c r="J80" s="120"/>
      <c r="K80" s="120"/>
      <c r="L80" s="125"/>
      <c r="M80" s="137"/>
    </row>
    <row r="81" spans="1:13" s="100" customFormat="1" ht="10.5" thickBot="1" x14ac:dyDescent="0.4">
      <c r="A81" s="119" t="s">
        <v>8</v>
      </c>
      <c r="B81" s="126"/>
      <c r="C81" s="123"/>
      <c r="D81" s="123"/>
      <c r="E81" s="123"/>
      <c r="F81" s="132" t="s">
        <v>143</v>
      </c>
      <c r="G81" s="121"/>
      <c r="H81" s="121"/>
      <c r="I81" s="121"/>
      <c r="J81" s="121"/>
      <c r="K81" s="121"/>
      <c r="L81" s="127"/>
      <c r="M81" s="137"/>
    </row>
    <row r="82" spans="1:13" s="100" customFormat="1" ht="13.5" customHeight="1" thickBot="1" x14ac:dyDescent="0.4">
      <c r="A82" s="119" t="s">
        <v>6</v>
      </c>
      <c r="B82" s="128">
        <f>1+MAX($B$13:B81)</f>
        <v>18</v>
      </c>
      <c r="C82" s="129" t="s">
        <v>155</v>
      </c>
      <c r="D82" s="129" t="s">
        <v>139</v>
      </c>
      <c r="E82" s="129" t="s">
        <v>140</v>
      </c>
      <c r="F82" s="130" t="s">
        <v>156</v>
      </c>
      <c r="G82" s="129" t="s">
        <v>118</v>
      </c>
      <c r="H82" s="133">
        <v>20</v>
      </c>
      <c r="I82" s="134"/>
      <c r="J82" s="133"/>
      <c r="K82" s="135"/>
      <c r="L82" s="118">
        <f>ROUND((ROUND(H82,3))*(ROUND(K82,2)),2)</f>
        <v>0</v>
      </c>
      <c r="M82" s="137"/>
    </row>
    <row r="83" spans="1:13" s="100" customFormat="1" x14ac:dyDescent="0.35">
      <c r="A83" s="119" t="s">
        <v>5</v>
      </c>
      <c r="B83" s="124"/>
      <c r="C83" s="122"/>
      <c r="D83" s="122"/>
      <c r="E83" s="122"/>
      <c r="F83" s="131"/>
      <c r="G83" s="120"/>
      <c r="H83" s="120"/>
      <c r="I83" s="120"/>
      <c r="J83" s="120"/>
      <c r="K83" s="120"/>
      <c r="L83" s="125"/>
      <c r="M83" s="137"/>
    </row>
    <row r="84" spans="1:13" s="100" customFormat="1" x14ac:dyDescent="0.35">
      <c r="A84" s="119" t="s">
        <v>7</v>
      </c>
      <c r="B84" s="124"/>
      <c r="C84" s="122"/>
      <c r="D84" s="122"/>
      <c r="E84" s="122"/>
      <c r="F84" s="138" t="s">
        <v>211</v>
      </c>
      <c r="G84" s="120"/>
      <c r="H84" s="120"/>
      <c r="I84" s="120"/>
      <c r="J84" s="120"/>
      <c r="K84" s="120"/>
      <c r="L84" s="125"/>
      <c r="M84" s="137"/>
    </row>
    <row r="85" spans="1:13" s="100" customFormat="1" ht="10.5" thickBot="1" x14ac:dyDescent="0.4">
      <c r="A85" s="119" t="s">
        <v>8</v>
      </c>
      <c r="B85" s="126"/>
      <c r="C85" s="123"/>
      <c r="D85" s="123"/>
      <c r="E85" s="123"/>
      <c r="F85" s="132" t="s">
        <v>143</v>
      </c>
      <c r="G85" s="121"/>
      <c r="H85" s="121"/>
      <c r="I85" s="121"/>
      <c r="J85" s="121"/>
      <c r="K85" s="121"/>
      <c r="L85" s="127"/>
      <c r="M85" s="137"/>
    </row>
    <row r="86" spans="1:13" s="100" customFormat="1" ht="13.5" customHeight="1" thickBot="1" x14ac:dyDescent="0.4">
      <c r="A86" s="119" t="s">
        <v>6</v>
      </c>
      <c r="B86" s="128">
        <f>1+MAX($B$13:B85)</f>
        <v>19</v>
      </c>
      <c r="C86" s="129" t="s">
        <v>157</v>
      </c>
      <c r="D86" s="129" t="s">
        <v>139</v>
      </c>
      <c r="E86" s="129" t="s">
        <v>140</v>
      </c>
      <c r="F86" s="130" t="s">
        <v>158</v>
      </c>
      <c r="G86" s="129" t="s">
        <v>118</v>
      </c>
      <c r="H86" s="133">
        <v>10</v>
      </c>
      <c r="I86" s="134"/>
      <c r="J86" s="133"/>
      <c r="K86" s="135"/>
      <c r="L86" s="118">
        <f>ROUND((ROUND(H86,3))*(ROUND(K86,2)),2)</f>
        <v>0</v>
      </c>
      <c r="M86" s="137"/>
    </row>
    <row r="87" spans="1:13" s="100" customFormat="1" x14ac:dyDescent="0.35">
      <c r="A87" s="119" t="s">
        <v>5</v>
      </c>
      <c r="B87" s="124"/>
      <c r="C87" s="122"/>
      <c r="D87" s="122"/>
      <c r="E87" s="122"/>
      <c r="F87" s="131"/>
      <c r="G87" s="120"/>
      <c r="H87" s="120"/>
      <c r="I87" s="120"/>
      <c r="J87" s="120"/>
      <c r="K87" s="120"/>
      <c r="L87" s="125"/>
      <c r="M87" s="137"/>
    </row>
    <row r="88" spans="1:13" s="100" customFormat="1" x14ac:dyDescent="0.35">
      <c r="A88" s="119" t="s">
        <v>7</v>
      </c>
      <c r="B88" s="124"/>
      <c r="C88" s="122"/>
      <c r="D88" s="122"/>
      <c r="E88" s="122"/>
      <c r="F88" s="138" t="s">
        <v>212</v>
      </c>
      <c r="G88" s="120"/>
      <c r="H88" s="120"/>
      <c r="I88" s="120"/>
      <c r="J88" s="120"/>
      <c r="K88" s="120"/>
      <c r="L88" s="125"/>
      <c r="M88" s="137"/>
    </row>
    <row r="89" spans="1:13" s="100" customFormat="1" ht="10.5" thickBot="1" x14ac:dyDescent="0.4">
      <c r="A89" s="119" t="s">
        <v>8</v>
      </c>
      <c r="B89" s="126"/>
      <c r="C89" s="123"/>
      <c r="D89" s="123"/>
      <c r="E89" s="123"/>
      <c r="F89" s="132" t="s">
        <v>143</v>
      </c>
      <c r="G89" s="121"/>
      <c r="H89" s="121"/>
      <c r="I89" s="121"/>
      <c r="J89" s="121"/>
      <c r="K89" s="121"/>
      <c r="L89" s="127"/>
      <c r="M89" s="137"/>
    </row>
    <row r="90" spans="1:13" s="100" customFormat="1" ht="13.5" customHeight="1" thickBot="1" x14ac:dyDescent="0.4">
      <c r="A90" s="119" t="s">
        <v>6</v>
      </c>
      <c r="B90" s="128">
        <f>1+MAX($B$13:B89)</f>
        <v>20</v>
      </c>
      <c r="C90" s="129" t="s">
        <v>159</v>
      </c>
      <c r="D90" s="129" t="s">
        <v>139</v>
      </c>
      <c r="E90" s="129" t="s">
        <v>140</v>
      </c>
      <c r="F90" s="130" t="s">
        <v>160</v>
      </c>
      <c r="G90" s="129" t="s">
        <v>118</v>
      </c>
      <c r="H90" s="133">
        <v>10</v>
      </c>
      <c r="I90" s="134"/>
      <c r="J90" s="133"/>
      <c r="K90" s="135"/>
      <c r="L90" s="118">
        <f>ROUND((ROUND(H90,3))*(ROUND(K90,2)),2)</f>
        <v>0</v>
      </c>
      <c r="M90" s="137"/>
    </row>
    <row r="91" spans="1:13" s="100" customFormat="1" x14ac:dyDescent="0.35">
      <c r="A91" s="119" t="s">
        <v>5</v>
      </c>
      <c r="B91" s="124"/>
      <c r="C91" s="122"/>
      <c r="D91" s="122"/>
      <c r="E91" s="122"/>
      <c r="F91" s="131"/>
      <c r="G91" s="120"/>
      <c r="H91" s="120"/>
      <c r="I91" s="120"/>
      <c r="J91" s="120"/>
      <c r="K91" s="120"/>
      <c r="L91" s="125"/>
      <c r="M91" s="137"/>
    </row>
    <row r="92" spans="1:13" s="100" customFormat="1" x14ac:dyDescent="0.35">
      <c r="A92" s="119" t="s">
        <v>7</v>
      </c>
      <c r="B92" s="124"/>
      <c r="C92" s="122"/>
      <c r="D92" s="122"/>
      <c r="E92" s="122"/>
      <c r="F92" s="138" t="s">
        <v>213</v>
      </c>
      <c r="G92" s="120"/>
      <c r="H92" s="120"/>
      <c r="I92" s="120"/>
      <c r="J92" s="120"/>
      <c r="K92" s="120"/>
      <c r="L92" s="125"/>
      <c r="M92" s="137"/>
    </row>
    <row r="93" spans="1:13" s="100" customFormat="1" ht="10.5" thickBot="1" x14ac:dyDescent="0.4">
      <c r="A93" s="119" t="s">
        <v>8</v>
      </c>
      <c r="B93" s="126"/>
      <c r="C93" s="123"/>
      <c r="D93" s="123"/>
      <c r="E93" s="123"/>
      <c r="F93" s="132" t="s">
        <v>143</v>
      </c>
      <c r="G93" s="121"/>
      <c r="H93" s="121"/>
      <c r="I93" s="121"/>
      <c r="J93" s="121"/>
      <c r="K93" s="121"/>
      <c r="L93" s="127"/>
      <c r="M93" s="137"/>
    </row>
    <row r="94" spans="1:13" s="100" customFormat="1" ht="13.5" customHeight="1" thickBot="1" x14ac:dyDescent="0.4">
      <c r="A94" s="119" t="s">
        <v>6</v>
      </c>
      <c r="B94" s="128">
        <f>1+MAX($B$13:B93)</f>
        <v>21</v>
      </c>
      <c r="C94" s="129" t="s">
        <v>161</v>
      </c>
      <c r="D94" s="129" t="s">
        <v>139</v>
      </c>
      <c r="E94" s="129" t="s">
        <v>140</v>
      </c>
      <c r="F94" s="130" t="s">
        <v>162</v>
      </c>
      <c r="G94" s="129" t="s">
        <v>118</v>
      </c>
      <c r="H94" s="133">
        <v>30</v>
      </c>
      <c r="I94" s="134"/>
      <c r="J94" s="133"/>
      <c r="K94" s="135"/>
      <c r="L94" s="118">
        <f>ROUND((ROUND(H94,3))*(ROUND(K94,2)),2)</f>
        <v>0</v>
      </c>
      <c r="M94" s="137"/>
    </row>
    <row r="95" spans="1:13" s="100" customFormat="1" x14ac:dyDescent="0.35">
      <c r="A95" s="119" t="s">
        <v>5</v>
      </c>
      <c r="B95" s="124"/>
      <c r="C95" s="122"/>
      <c r="D95" s="122"/>
      <c r="E95" s="122"/>
      <c r="F95" s="131"/>
      <c r="G95" s="120"/>
      <c r="H95" s="120"/>
      <c r="I95" s="120"/>
      <c r="J95" s="120"/>
      <c r="K95" s="120"/>
      <c r="L95" s="125"/>
      <c r="M95" s="137"/>
    </row>
    <row r="96" spans="1:13" s="100" customFormat="1" x14ac:dyDescent="0.35">
      <c r="A96" s="119" t="s">
        <v>7</v>
      </c>
      <c r="B96" s="124"/>
      <c r="C96" s="122"/>
      <c r="D96" s="122"/>
      <c r="E96" s="122"/>
      <c r="F96" s="138" t="s">
        <v>214</v>
      </c>
      <c r="G96" s="120"/>
      <c r="H96" s="120"/>
      <c r="I96" s="120"/>
      <c r="J96" s="120"/>
      <c r="K96" s="120"/>
      <c r="L96" s="125"/>
      <c r="M96" s="137"/>
    </row>
    <row r="97" spans="1:13" s="100" customFormat="1" ht="10.5" thickBot="1" x14ac:dyDescent="0.4">
      <c r="A97" s="119" t="s">
        <v>8</v>
      </c>
      <c r="B97" s="126"/>
      <c r="C97" s="123"/>
      <c r="D97" s="123"/>
      <c r="E97" s="123"/>
      <c r="F97" s="132" t="s">
        <v>143</v>
      </c>
      <c r="G97" s="121"/>
      <c r="H97" s="121"/>
      <c r="I97" s="121"/>
      <c r="J97" s="121"/>
      <c r="K97" s="121"/>
      <c r="L97" s="127"/>
      <c r="M97" s="137"/>
    </row>
    <row r="98" spans="1:13" s="100" customFormat="1" ht="13.5" customHeight="1" thickBot="1" x14ac:dyDescent="0.4">
      <c r="A98" s="119" t="s">
        <v>6</v>
      </c>
      <c r="B98" s="128">
        <f>1+MAX($B$13:B97)</f>
        <v>22</v>
      </c>
      <c r="C98" s="129" t="s">
        <v>163</v>
      </c>
      <c r="D98" s="129" t="s">
        <v>139</v>
      </c>
      <c r="E98" s="129" t="s">
        <v>140</v>
      </c>
      <c r="F98" s="130" t="s">
        <v>164</v>
      </c>
      <c r="G98" s="129" t="s">
        <v>141</v>
      </c>
      <c r="H98" s="133">
        <v>6</v>
      </c>
      <c r="I98" s="134"/>
      <c r="J98" s="133"/>
      <c r="K98" s="135"/>
      <c r="L98" s="118">
        <f>ROUND((ROUND(H98,3))*(ROUND(K98,2)),2)</f>
        <v>0</v>
      </c>
      <c r="M98" s="137"/>
    </row>
    <row r="99" spans="1:13" s="100" customFormat="1" x14ac:dyDescent="0.35">
      <c r="A99" s="119" t="s">
        <v>5</v>
      </c>
      <c r="B99" s="124"/>
      <c r="C99" s="122"/>
      <c r="D99" s="122"/>
      <c r="E99" s="122"/>
      <c r="F99" s="131"/>
      <c r="G99" s="120"/>
      <c r="H99" s="120"/>
      <c r="I99" s="120"/>
      <c r="J99" s="120"/>
      <c r="K99" s="120"/>
      <c r="L99" s="125"/>
      <c r="M99" s="137"/>
    </row>
    <row r="100" spans="1:13" s="100" customFormat="1" x14ac:dyDescent="0.35">
      <c r="A100" s="119" t="s">
        <v>7</v>
      </c>
      <c r="B100" s="124"/>
      <c r="C100" s="122"/>
      <c r="D100" s="122"/>
      <c r="E100" s="122"/>
      <c r="F100" s="138" t="s">
        <v>215</v>
      </c>
      <c r="G100" s="120"/>
      <c r="H100" s="120"/>
      <c r="I100" s="120"/>
      <c r="J100" s="120"/>
      <c r="K100" s="120"/>
      <c r="L100" s="125"/>
      <c r="M100" s="137"/>
    </row>
    <row r="101" spans="1:13" s="100" customFormat="1" ht="10.5" thickBot="1" x14ac:dyDescent="0.4">
      <c r="A101" s="119" t="s">
        <v>8</v>
      </c>
      <c r="B101" s="126"/>
      <c r="C101" s="123"/>
      <c r="D101" s="123"/>
      <c r="E101" s="123"/>
      <c r="F101" s="132" t="s">
        <v>143</v>
      </c>
      <c r="G101" s="121"/>
      <c r="H101" s="121"/>
      <c r="I101" s="121"/>
      <c r="J101" s="121"/>
      <c r="K101" s="121"/>
      <c r="L101" s="127"/>
      <c r="M101" s="137"/>
    </row>
    <row r="102" spans="1:13" s="100" customFormat="1" ht="20.5" thickBot="1" x14ac:dyDescent="0.4">
      <c r="A102" s="119" t="s">
        <v>6</v>
      </c>
      <c r="B102" s="128">
        <f>1+MAX($B$13:B101)</f>
        <v>23</v>
      </c>
      <c r="C102" s="129" t="s">
        <v>216</v>
      </c>
      <c r="D102" s="129" t="s">
        <v>139</v>
      </c>
      <c r="E102" s="129" t="s">
        <v>140</v>
      </c>
      <c r="F102" s="130" t="s">
        <v>217</v>
      </c>
      <c r="G102" s="129" t="s">
        <v>141</v>
      </c>
      <c r="H102" s="133">
        <v>30</v>
      </c>
      <c r="I102" s="134"/>
      <c r="J102" s="133"/>
      <c r="K102" s="135"/>
      <c r="L102" s="118">
        <f>ROUND((ROUND(H102,3))*(ROUND(K102,2)),2)</f>
        <v>0</v>
      </c>
      <c r="M102" s="137"/>
    </row>
    <row r="103" spans="1:13" s="100" customFormat="1" x14ac:dyDescent="0.35">
      <c r="A103" s="119" t="s">
        <v>5</v>
      </c>
      <c r="B103" s="124"/>
      <c r="C103" s="122"/>
      <c r="D103" s="122"/>
      <c r="E103" s="122"/>
      <c r="F103" s="131"/>
      <c r="G103" s="120"/>
      <c r="H103" s="120"/>
      <c r="I103" s="120"/>
      <c r="J103" s="120"/>
      <c r="K103" s="120"/>
      <c r="L103" s="125"/>
      <c r="M103" s="137"/>
    </row>
    <row r="104" spans="1:13" s="100" customFormat="1" x14ac:dyDescent="0.35">
      <c r="A104" s="119" t="s">
        <v>7</v>
      </c>
      <c r="B104" s="124"/>
      <c r="C104" s="122"/>
      <c r="D104" s="122"/>
      <c r="E104" s="122"/>
      <c r="F104" s="138" t="s">
        <v>218</v>
      </c>
      <c r="G104" s="120"/>
      <c r="H104" s="120"/>
      <c r="I104" s="120"/>
      <c r="J104" s="120"/>
      <c r="K104" s="120"/>
      <c r="L104" s="125"/>
      <c r="M104" s="137"/>
    </row>
    <row r="105" spans="1:13" s="100" customFormat="1" ht="10.5" thickBot="1" x14ac:dyDescent="0.4">
      <c r="A105" s="119" t="s">
        <v>8</v>
      </c>
      <c r="B105" s="126"/>
      <c r="C105" s="123"/>
      <c r="D105" s="123"/>
      <c r="E105" s="123"/>
      <c r="F105" s="132" t="s">
        <v>143</v>
      </c>
      <c r="G105" s="121"/>
      <c r="H105" s="121"/>
      <c r="I105" s="121"/>
      <c r="J105" s="121"/>
      <c r="K105" s="121"/>
      <c r="L105" s="127"/>
      <c r="M105" s="137"/>
    </row>
    <row r="106" spans="1:13" s="100" customFormat="1" ht="20.5" thickBot="1" x14ac:dyDescent="0.4">
      <c r="A106" s="119" t="s">
        <v>6</v>
      </c>
      <c r="B106" s="128">
        <f>1+MAX($B$13:B105)</f>
        <v>24</v>
      </c>
      <c r="C106" s="129" t="s">
        <v>168</v>
      </c>
      <c r="D106" s="129" t="s">
        <v>139</v>
      </c>
      <c r="E106" s="129" t="s">
        <v>140</v>
      </c>
      <c r="F106" s="130" t="s">
        <v>219</v>
      </c>
      <c r="G106" s="129" t="s">
        <v>141</v>
      </c>
      <c r="H106" s="133">
        <v>1</v>
      </c>
      <c r="I106" s="134"/>
      <c r="J106" s="133"/>
      <c r="K106" s="135"/>
      <c r="L106" s="118">
        <f>ROUND((ROUND(H106,3))*(ROUND(K106,2)),2)</f>
        <v>0</v>
      </c>
      <c r="M106" s="137"/>
    </row>
    <row r="107" spans="1:13" s="100" customFormat="1" x14ac:dyDescent="0.35">
      <c r="A107" s="119" t="s">
        <v>5</v>
      </c>
      <c r="B107" s="124"/>
      <c r="C107" s="122"/>
      <c r="D107" s="122"/>
      <c r="E107" s="122"/>
      <c r="F107" s="131"/>
      <c r="G107" s="120"/>
      <c r="H107" s="120"/>
      <c r="I107" s="120"/>
      <c r="J107" s="120"/>
      <c r="K107" s="120"/>
      <c r="L107" s="125"/>
      <c r="M107" s="137"/>
    </row>
    <row r="108" spans="1:13" s="100" customFormat="1" x14ac:dyDescent="0.35">
      <c r="A108" s="119" t="s">
        <v>7</v>
      </c>
      <c r="B108" s="124"/>
      <c r="C108" s="122"/>
      <c r="D108" s="122"/>
      <c r="E108" s="122"/>
      <c r="F108" s="138" t="s">
        <v>220</v>
      </c>
      <c r="G108" s="120"/>
      <c r="H108" s="120"/>
      <c r="I108" s="120"/>
      <c r="J108" s="120"/>
      <c r="K108" s="120"/>
      <c r="L108" s="125"/>
      <c r="M108" s="137"/>
    </row>
    <row r="109" spans="1:13" s="100" customFormat="1" ht="10.5" thickBot="1" x14ac:dyDescent="0.4">
      <c r="A109" s="119" t="s">
        <v>8</v>
      </c>
      <c r="B109" s="126"/>
      <c r="C109" s="123"/>
      <c r="D109" s="123"/>
      <c r="E109" s="123"/>
      <c r="F109" s="132" t="s">
        <v>143</v>
      </c>
      <c r="G109" s="121"/>
      <c r="H109" s="121"/>
      <c r="I109" s="121"/>
      <c r="J109" s="121"/>
      <c r="K109" s="121"/>
      <c r="L109" s="127"/>
      <c r="M109" s="137"/>
    </row>
    <row r="110" spans="1:13" s="100" customFormat="1" ht="13.5" customHeight="1" thickBot="1" x14ac:dyDescent="0.4">
      <c r="A110" s="119" t="s">
        <v>6</v>
      </c>
      <c r="B110" s="128">
        <f>1+MAX($B$13:B109)</f>
        <v>25</v>
      </c>
      <c r="C110" s="129" t="s">
        <v>166</v>
      </c>
      <c r="D110" s="129" t="s">
        <v>139</v>
      </c>
      <c r="E110" s="129" t="s">
        <v>140</v>
      </c>
      <c r="F110" s="130" t="s">
        <v>167</v>
      </c>
      <c r="G110" s="129" t="s">
        <v>141</v>
      </c>
      <c r="H110" s="133">
        <v>1</v>
      </c>
      <c r="I110" s="134"/>
      <c r="J110" s="133"/>
      <c r="K110" s="135"/>
      <c r="L110" s="118">
        <f>ROUND((ROUND(H110,3))*(ROUND(K110,2)),2)</f>
        <v>0</v>
      </c>
      <c r="M110" s="137"/>
    </row>
    <row r="111" spans="1:13" s="100" customFormat="1" x14ac:dyDescent="0.35">
      <c r="A111" s="119" t="s">
        <v>5</v>
      </c>
      <c r="B111" s="124"/>
      <c r="C111" s="122"/>
      <c r="D111" s="122"/>
      <c r="E111" s="122"/>
      <c r="F111" s="131"/>
      <c r="G111" s="120"/>
      <c r="H111" s="120"/>
      <c r="I111" s="120"/>
      <c r="J111" s="120"/>
      <c r="K111" s="120"/>
      <c r="L111" s="125"/>
      <c r="M111" s="137"/>
    </row>
    <row r="112" spans="1:13" s="100" customFormat="1" x14ac:dyDescent="0.35">
      <c r="A112" s="119" t="s">
        <v>7</v>
      </c>
      <c r="B112" s="124"/>
      <c r="C112" s="122"/>
      <c r="D112" s="122"/>
      <c r="E112" s="122"/>
      <c r="F112" s="138" t="s">
        <v>221</v>
      </c>
      <c r="G112" s="120"/>
      <c r="H112" s="120"/>
      <c r="I112" s="120"/>
      <c r="J112" s="120"/>
      <c r="K112" s="120"/>
      <c r="L112" s="125"/>
      <c r="M112" s="137"/>
    </row>
    <row r="113" spans="1:13" s="100" customFormat="1" ht="10.5" thickBot="1" x14ac:dyDescent="0.4">
      <c r="A113" s="119" t="s">
        <v>8</v>
      </c>
      <c r="B113" s="126"/>
      <c r="C113" s="123"/>
      <c r="D113" s="123"/>
      <c r="E113" s="123"/>
      <c r="F113" s="132" t="s">
        <v>143</v>
      </c>
      <c r="G113" s="121"/>
      <c r="H113" s="121"/>
      <c r="I113" s="121"/>
      <c r="J113" s="121"/>
      <c r="K113" s="121"/>
      <c r="L113" s="127"/>
      <c r="M113" s="137"/>
    </row>
    <row r="114" spans="1:13" s="100" customFormat="1" ht="20.5" thickBot="1" x14ac:dyDescent="0.4">
      <c r="A114" s="119" t="s">
        <v>6</v>
      </c>
      <c r="B114" s="128">
        <f>1+MAX($B$13:B113)</f>
        <v>26</v>
      </c>
      <c r="C114" s="129" t="s">
        <v>222</v>
      </c>
      <c r="D114" s="129" t="s">
        <v>139</v>
      </c>
      <c r="E114" s="129" t="s">
        <v>140</v>
      </c>
      <c r="F114" s="130" t="s">
        <v>223</v>
      </c>
      <c r="G114" s="129" t="s">
        <v>118</v>
      </c>
      <c r="H114" s="133">
        <v>6</v>
      </c>
      <c r="I114" s="134"/>
      <c r="J114" s="133"/>
      <c r="K114" s="135"/>
      <c r="L114" s="118">
        <f>ROUND((ROUND(H114,3))*(ROUND(K114,2)),2)</f>
        <v>0</v>
      </c>
      <c r="M114" s="137"/>
    </row>
    <row r="115" spans="1:13" s="100" customFormat="1" x14ac:dyDescent="0.35">
      <c r="A115" s="119" t="s">
        <v>5</v>
      </c>
      <c r="B115" s="124"/>
      <c r="C115" s="122"/>
      <c r="D115" s="122"/>
      <c r="E115" s="122"/>
      <c r="F115" s="131"/>
      <c r="G115" s="120"/>
      <c r="H115" s="120"/>
      <c r="I115" s="120"/>
      <c r="J115" s="120"/>
      <c r="K115" s="120"/>
      <c r="L115" s="125"/>
      <c r="M115" s="137"/>
    </row>
    <row r="116" spans="1:13" s="100" customFormat="1" x14ac:dyDescent="0.35">
      <c r="A116" s="119" t="s">
        <v>7</v>
      </c>
      <c r="B116" s="124"/>
      <c r="C116" s="122"/>
      <c r="D116" s="122"/>
      <c r="E116" s="122"/>
      <c r="F116" s="138" t="s">
        <v>224</v>
      </c>
      <c r="G116" s="120"/>
      <c r="H116" s="120"/>
      <c r="I116" s="120"/>
      <c r="J116" s="120"/>
      <c r="K116" s="120"/>
      <c r="L116" s="125"/>
      <c r="M116" s="137"/>
    </row>
    <row r="117" spans="1:13" s="100" customFormat="1" ht="10.5" thickBot="1" x14ac:dyDescent="0.4">
      <c r="A117" s="119" t="s">
        <v>8</v>
      </c>
      <c r="B117" s="126"/>
      <c r="C117" s="123"/>
      <c r="D117" s="123"/>
      <c r="E117" s="123"/>
      <c r="F117" s="132" t="s">
        <v>143</v>
      </c>
      <c r="G117" s="121"/>
      <c r="H117" s="121"/>
      <c r="I117" s="121"/>
      <c r="J117" s="121"/>
      <c r="K117" s="121"/>
      <c r="L117" s="127"/>
      <c r="M117" s="137"/>
    </row>
    <row r="118" spans="1:13" s="100" customFormat="1" ht="13.5" customHeight="1" thickBot="1" x14ac:dyDescent="0.4">
      <c r="A118" s="119" t="s">
        <v>6</v>
      </c>
      <c r="B118" s="128">
        <f>1+MAX($B$13:B117)</f>
        <v>27</v>
      </c>
      <c r="C118" s="129" t="s">
        <v>225</v>
      </c>
      <c r="D118" s="129" t="s">
        <v>139</v>
      </c>
      <c r="E118" s="129" t="s">
        <v>140</v>
      </c>
      <c r="F118" s="130" t="s">
        <v>226</v>
      </c>
      <c r="G118" s="129" t="s">
        <v>141</v>
      </c>
      <c r="H118" s="133">
        <v>1</v>
      </c>
      <c r="I118" s="134"/>
      <c r="J118" s="133"/>
      <c r="K118" s="135"/>
      <c r="L118" s="118">
        <f>ROUND((ROUND(H118,3))*(ROUND(K118,2)),2)</f>
        <v>0</v>
      </c>
      <c r="M118" s="137"/>
    </row>
    <row r="119" spans="1:13" s="100" customFormat="1" x14ac:dyDescent="0.35">
      <c r="A119" s="119" t="s">
        <v>5</v>
      </c>
      <c r="B119" s="124"/>
      <c r="C119" s="122"/>
      <c r="D119" s="122"/>
      <c r="E119" s="122"/>
      <c r="F119" s="131"/>
      <c r="G119" s="120"/>
      <c r="H119" s="120"/>
      <c r="I119" s="120"/>
      <c r="J119" s="120"/>
      <c r="K119" s="120"/>
      <c r="L119" s="125"/>
      <c r="M119" s="137"/>
    </row>
    <row r="120" spans="1:13" s="100" customFormat="1" x14ac:dyDescent="0.35">
      <c r="A120" s="119" t="s">
        <v>7</v>
      </c>
      <c r="B120" s="124"/>
      <c r="C120" s="122"/>
      <c r="D120" s="122"/>
      <c r="E120" s="122"/>
      <c r="F120" s="138" t="s">
        <v>227</v>
      </c>
      <c r="G120" s="120"/>
      <c r="H120" s="120"/>
      <c r="I120" s="120"/>
      <c r="J120" s="120"/>
      <c r="K120" s="120"/>
      <c r="L120" s="125"/>
      <c r="M120" s="137"/>
    </row>
    <row r="121" spans="1:13" s="100" customFormat="1" ht="10.5" thickBot="1" x14ac:dyDescent="0.4">
      <c r="A121" s="119" t="s">
        <v>8</v>
      </c>
      <c r="B121" s="126"/>
      <c r="C121" s="123"/>
      <c r="D121" s="123"/>
      <c r="E121" s="123"/>
      <c r="F121" s="132" t="s">
        <v>143</v>
      </c>
      <c r="G121" s="121"/>
      <c r="H121" s="121"/>
      <c r="I121" s="121"/>
      <c r="J121" s="121"/>
      <c r="K121" s="121"/>
      <c r="L121" s="127"/>
      <c r="M121" s="137"/>
    </row>
    <row r="122" spans="1:13" s="100" customFormat="1" ht="13.5" customHeight="1" thickBot="1" x14ac:dyDescent="0.4">
      <c r="A122" s="119" t="s">
        <v>6</v>
      </c>
      <c r="B122" s="128">
        <f>1+MAX($B$13:B121)</f>
        <v>28</v>
      </c>
      <c r="C122" s="129" t="s">
        <v>228</v>
      </c>
      <c r="D122" s="129" t="s">
        <v>139</v>
      </c>
      <c r="E122" s="129" t="s">
        <v>140</v>
      </c>
      <c r="F122" s="130" t="s">
        <v>229</v>
      </c>
      <c r="G122" s="129" t="s">
        <v>141</v>
      </c>
      <c r="H122" s="133">
        <v>1</v>
      </c>
      <c r="I122" s="134"/>
      <c r="J122" s="133"/>
      <c r="K122" s="135"/>
      <c r="L122" s="118">
        <f>ROUND((ROUND(H122,3))*(ROUND(K122,2)),2)</f>
        <v>0</v>
      </c>
      <c r="M122" s="137"/>
    </row>
    <row r="123" spans="1:13" s="100" customFormat="1" x14ac:dyDescent="0.35">
      <c r="A123" s="119" t="s">
        <v>5</v>
      </c>
      <c r="B123" s="124"/>
      <c r="C123" s="122"/>
      <c r="D123" s="122"/>
      <c r="E123" s="122"/>
      <c r="F123" s="131"/>
      <c r="G123" s="120"/>
      <c r="H123" s="120"/>
      <c r="I123" s="120"/>
      <c r="J123" s="120"/>
      <c r="K123" s="120"/>
      <c r="L123" s="125"/>
      <c r="M123" s="137"/>
    </row>
    <row r="124" spans="1:13" s="100" customFormat="1" x14ac:dyDescent="0.35">
      <c r="A124" s="119" t="s">
        <v>7</v>
      </c>
      <c r="B124" s="124"/>
      <c r="C124" s="122"/>
      <c r="D124" s="122"/>
      <c r="E124" s="122"/>
      <c r="F124" s="138" t="s">
        <v>230</v>
      </c>
      <c r="G124" s="120"/>
      <c r="H124" s="120"/>
      <c r="I124" s="120"/>
      <c r="J124" s="120"/>
      <c r="K124" s="120"/>
      <c r="L124" s="125"/>
      <c r="M124" s="137"/>
    </row>
    <row r="125" spans="1:13" s="100" customFormat="1" ht="10.5" thickBot="1" x14ac:dyDescent="0.4">
      <c r="A125" s="119" t="s">
        <v>8</v>
      </c>
      <c r="B125" s="126"/>
      <c r="C125" s="123"/>
      <c r="D125" s="123"/>
      <c r="E125" s="123"/>
      <c r="F125" s="132" t="s">
        <v>143</v>
      </c>
      <c r="G125" s="121"/>
      <c r="H125" s="121"/>
      <c r="I125" s="121"/>
      <c r="J125" s="121"/>
      <c r="K125" s="121"/>
      <c r="L125" s="127"/>
      <c r="M125" s="137"/>
    </row>
    <row r="126" spans="1:13" s="100" customFormat="1" ht="13.5" customHeight="1" thickBot="1" x14ac:dyDescent="0.4">
      <c r="A126" s="119" t="s">
        <v>6</v>
      </c>
      <c r="B126" s="128">
        <f>1+MAX($B$13:B125)</f>
        <v>29</v>
      </c>
      <c r="C126" s="129" t="s">
        <v>231</v>
      </c>
      <c r="D126" s="129" t="s">
        <v>139</v>
      </c>
      <c r="E126" s="129" t="s">
        <v>140</v>
      </c>
      <c r="F126" s="130" t="s">
        <v>232</v>
      </c>
      <c r="G126" s="129" t="s">
        <v>141</v>
      </c>
      <c r="H126" s="133">
        <v>1</v>
      </c>
      <c r="I126" s="134"/>
      <c r="J126" s="133"/>
      <c r="K126" s="135"/>
      <c r="L126" s="118">
        <f>ROUND((ROUND(H126,3))*(ROUND(K126,2)),2)</f>
        <v>0</v>
      </c>
      <c r="M126" s="137"/>
    </row>
    <row r="127" spans="1:13" s="100" customFormat="1" x14ac:dyDescent="0.35">
      <c r="A127" s="119" t="s">
        <v>5</v>
      </c>
      <c r="B127" s="124"/>
      <c r="C127" s="122"/>
      <c r="D127" s="122"/>
      <c r="E127" s="122"/>
      <c r="F127" s="131"/>
      <c r="G127" s="120"/>
      <c r="H127" s="120"/>
      <c r="I127" s="120"/>
      <c r="J127" s="120"/>
      <c r="K127" s="120"/>
      <c r="L127" s="125"/>
      <c r="M127" s="137"/>
    </row>
    <row r="128" spans="1:13" s="100" customFormat="1" x14ac:dyDescent="0.35">
      <c r="A128" s="119" t="s">
        <v>7</v>
      </c>
      <c r="B128" s="124"/>
      <c r="C128" s="122"/>
      <c r="D128" s="122"/>
      <c r="E128" s="122"/>
      <c r="F128" s="138" t="s">
        <v>233</v>
      </c>
      <c r="G128" s="120"/>
      <c r="H128" s="120"/>
      <c r="I128" s="120"/>
      <c r="J128" s="120"/>
      <c r="K128" s="120"/>
      <c r="L128" s="125"/>
      <c r="M128" s="137"/>
    </row>
    <row r="129" spans="1:13" s="100" customFormat="1" ht="10.5" thickBot="1" x14ac:dyDescent="0.4">
      <c r="A129" s="119" t="s">
        <v>8</v>
      </c>
      <c r="B129" s="126"/>
      <c r="C129" s="123"/>
      <c r="D129" s="123"/>
      <c r="E129" s="123"/>
      <c r="F129" s="132" t="s">
        <v>143</v>
      </c>
      <c r="G129" s="121"/>
      <c r="H129" s="121"/>
      <c r="I129" s="121"/>
      <c r="J129" s="121"/>
      <c r="K129" s="121"/>
      <c r="L129" s="127"/>
      <c r="M129" s="137"/>
    </row>
    <row r="130" spans="1:13" s="100" customFormat="1" ht="13.5" customHeight="1" thickBot="1" x14ac:dyDescent="0.4">
      <c r="A130" s="119" t="s">
        <v>6</v>
      </c>
      <c r="B130" s="128">
        <f>1+MAX($B$13:B129)</f>
        <v>30</v>
      </c>
      <c r="C130" s="129" t="s">
        <v>234</v>
      </c>
      <c r="D130" s="129" t="s">
        <v>139</v>
      </c>
      <c r="E130" s="129" t="s">
        <v>140</v>
      </c>
      <c r="F130" s="130" t="s">
        <v>235</v>
      </c>
      <c r="G130" s="129" t="s">
        <v>141</v>
      </c>
      <c r="H130" s="133">
        <v>1</v>
      </c>
      <c r="I130" s="134"/>
      <c r="J130" s="133"/>
      <c r="K130" s="135"/>
      <c r="L130" s="118">
        <f>ROUND((ROUND(H130,3))*(ROUND(K130,2)),2)</f>
        <v>0</v>
      </c>
      <c r="M130" s="137"/>
    </row>
    <row r="131" spans="1:13" s="100" customFormat="1" x14ac:dyDescent="0.35">
      <c r="A131" s="119" t="s">
        <v>5</v>
      </c>
      <c r="B131" s="124"/>
      <c r="C131" s="122"/>
      <c r="D131" s="122"/>
      <c r="E131" s="122"/>
      <c r="F131" s="131"/>
      <c r="G131" s="120"/>
      <c r="H131" s="120"/>
      <c r="I131" s="120"/>
      <c r="J131" s="120"/>
      <c r="K131" s="120"/>
      <c r="L131" s="125"/>
      <c r="M131" s="137"/>
    </row>
    <row r="132" spans="1:13" s="100" customFormat="1" x14ac:dyDescent="0.35">
      <c r="A132" s="119" t="s">
        <v>7</v>
      </c>
      <c r="B132" s="124"/>
      <c r="C132" s="122"/>
      <c r="D132" s="122"/>
      <c r="E132" s="122"/>
      <c r="F132" s="138" t="s">
        <v>236</v>
      </c>
      <c r="G132" s="120"/>
      <c r="H132" s="120"/>
      <c r="I132" s="120"/>
      <c r="J132" s="120"/>
      <c r="K132" s="120"/>
      <c r="L132" s="125"/>
      <c r="M132" s="137"/>
    </row>
    <row r="133" spans="1:13" s="100" customFormat="1" ht="10.5" thickBot="1" x14ac:dyDescent="0.4">
      <c r="A133" s="119" t="s">
        <v>8</v>
      </c>
      <c r="B133" s="126"/>
      <c r="C133" s="123"/>
      <c r="D133" s="123"/>
      <c r="E133" s="123"/>
      <c r="F133" s="132" t="s">
        <v>143</v>
      </c>
      <c r="G133" s="121"/>
      <c r="H133" s="121"/>
      <c r="I133" s="121"/>
      <c r="J133" s="121"/>
      <c r="K133" s="121"/>
      <c r="L133" s="127"/>
      <c r="M133" s="137"/>
    </row>
    <row r="134" spans="1:13" s="100" customFormat="1" ht="13.5" customHeight="1" thickBot="1" x14ac:dyDescent="0.4">
      <c r="A134" s="119" t="s">
        <v>6</v>
      </c>
      <c r="B134" s="128">
        <f>1+MAX($B$13:B133)</f>
        <v>31</v>
      </c>
      <c r="C134" s="129" t="s">
        <v>237</v>
      </c>
      <c r="D134" s="129" t="s">
        <v>139</v>
      </c>
      <c r="E134" s="129" t="s">
        <v>140</v>
      </c>
      <c r="F134" s="130" t="s">
        <v>238</v>
      </c>
      <c r="G134" s="129" t="s">
        <v>118</v>
      </c>
      <c r="H134" s="133">
        <v>1</v>
      </c>
      <c r="I134" s="134"/>
      <c r="J134" s="133"/>
      <c r="K134" s="135"/>
      <c r="L134" s="118">
        <f>ROUND((ROUND(H134,3))*(ROUND(K134,2)),2)</f>
        <v>0</v>
      </c>
      <c r="M134" s="137"/>
    </row>
    <row r="135" spans="1:13" s="100" customFormat="1" x14ac:dyDescent="0.35">
      <c r="A135" s="119" t="s">
        <v>5</v>
      </c>
      <c r="B135" s="124"/>
      <c r="C135" s="122"/>
      <c r="D135" s="122"/>
      <c r="E135" s="122"/>
      <c r="F135" s="131"/>
      <c r="G135" s="120"/>
      <c r="H135" s="120"/>
      <c r="I135" s="120"/>
      <c r="J135" s="120"/>
      <c r="K135" s="120"/>
      <c r="L135" s="125"/>
      <c r="M135" s="137"/>
    </row>
    <row r="136" spans="1:13" s="100" customFormat="1" x14ac:dyDescent="0.35">
      <c r="A136" s="119" t="s">
        <v>7</v>
      </c>
      <c r="B136" s="124"/>
      <c r="C136" s="122"/>
      <c r="D136" s="122"/>
      <c r="E136" s="122"/>
      <c r="F136" s="138" t="s">
        <v>239</v>
      </c>
      <c r="G136" s="120"/>
      <c r="H136" s="120"/>
      <c r="I136" s="120"/>
      <c r="J136" s="120"/>
      <c r="K136" s="120"/>
      <c r="L136" s="125"/>
      <c r="M136" s="137"/>
    </row>
    <row r="137" spans="1:13" s="100" customFormat="1" ht="10.5" thickBot="1" x14ac:dyDescent="0.4">
      <c r="A137" s="119" t="s">
        <v>8</v>
      </c>
      <c r="B137" s="126"/>
      <c r="C137" s="123"/>
      <c r="D137" s="123"/>
      <c r="E137" s="123"/>
      <c r="F137" s="132" t="s">
        <v>143</v>
      </c>
      <c r="G137" s="121"/>
      <c r="H137" s="121"/>
      <c r="I137" s="121"/>
      <c r="J137" s="121"/>
      <c r="K137" s="121"/>
      <c r="L137" s="127"/>
      <c r="M137" s="137"/>
    </row>
    <row r="138" spans="1:13" s="100" customFormat="1" ht="13.5" customHeight="1" thickBot="1" x14ac:dyDescent="0.4">
      <c r="A138" s="119" t="s">
        <v>6</v>
      </c>
      <c r="B138" s="128">
        <f>1+MAX($B$13:B137)</f>
        <v>32</v>
      </c>
      <c r="C138" s="129" t="s">
        <v>240</v>
      </c>
      <c r="D138" s="129" t="s">
        <v>139</v>
      </c>
      <c r="E138" s="129" t="s">
        <v>140</v>
      </c>
      <c r="F138" s="130" t="s">
        <v>241</v>
      </c>
      <c r="G138" s="129" t="s">
        <v>118</v>
      </c>
      <c r="H138" s="133">
        <v>1</v>
      </c>
      <c r="I138" s="134"/>
      <c r="J138" s="133"/>
      <c r="K138" s="135"/>
      <c r="L138" s="118">
        <f>ROUND((ROUND(H138,3))*(ROUND(K138,2)),2)</f>
        <v>0</v>
      </c>
      <c r="M138" s="137"/>
    </row>
    <row r="139" spans="1:13" s="100" customFormat="1" x14ac:dyDescent="0.35">
      <c r="A139" s="119" t="s">
        <v>5</v>
      </c>
      <c r="B139" s="124"/>
      <c r="C139" s="122"/>
      <c r="D139" s="122"/>
      <c r="E139" s="122"/>
      <c r="F139" s="131"/>
      <c r="G139" s="120"/>
      <c r="H139" s="120"/>
      <c r="I139" s="120"/>
      <c r="J139" s="120"/>
      <c r="K139" s="120"/>
      <c r="L139" s="125"/>
      <c r="M139" s="137"/>
    </row>
    <row r="140" spans="1:13" s="100" customFormat="1" x14ac:dyDescent="0.35">
      <c r="A140" s="119" t="s">
        <v>7</v>
      </c>
      <c r="B140" s="124"/>
      <c r="C140" s="122"/>
      <c r="D140" s="122"/>
      <c r="E140" s="122"/>
      <c r="F140" s="138" t="s">
        <v>242</v>
      </c>
      <c r="G140" s="120"/>
      <c r="H140" s="120"/>
      <c r="I140" s="120"/>
      <c r="J140" s="120"/>
      <c r="K140" s="120"/>
      <c r="L140" s="125"/>
      <c r="M140" s="137"/>
    </row>
    <row r="141" spans="1:13" s="100" customFormat="1" ht="10.5" thickBot="1" x14ac:dyDescent="0.4">
      <c r="A141" s="119" t="s">
        <v>8</v>
      </c>
      <c r="B141" s="126"/>
      <c r="C141" s="123"/>
      <c r="D141" s="123"/>
      <c r="E141" s="123"/>
      <c r="F141" s="132" t="s">
        <v>143</v>
      </c>
      <c r="G141" s="121"/>
      <c r="H141" s="121"/>
      <c r="I141" s="121"/>
      <c r="J141" s="121"/>
      <c r="K141" s="121"/>
      <c r="L141" s="127"/>
      <c r="M141" s="137"/>
    </row>
    <row r="142" spans="1:13" s="100" customFormat="1" ht="13.5" customHeight="1" thickBot="1" x14ac:dyDescent="0.4">
      <c r="A142" s="119" t="s">
        <v>6</v>
      </c>
      <c r="B142" s="128">
        <f>1+MAX($B$13:B141)</f>
        <v>33</v>
      </c>
      <c r="C142" s="129" t="s">
        <v>243</v>
      </c>
      <c r="D142" s="129" t="s">
        <v>139</v>
      </c>
      <c r="E142" s="129" t="s">
        <v>140</v>
      </c>
      <c r="F142" s="130" t="s">
        <v>244</v>
      </c>
      <c r="G142" s="129" t="s">
        <v>141</v>
      </c>
      <c r="H142" s="133">
        <v>1</v>
      </c>
      <c r="I142" s="134"/>
      <c r="J142" s="133"/>
      <c r="K142" s="135"/>
      <c r="L142" s="118">
        <f>ROUND((ROUND(H142,3))*(ROUND(K142,2)),2)</f>
        <v>0</v>
      </c>
      <c r="M142" s="137"/>
    </row>
    <row r="143" spans="1:13" s="100" customFormat="1" x14ac:dyDescent="0.35">
      <c r="A143" s="119" t="s">
        <v>5</v>
      </c>
      <c r="B143" s="124"/>
      <c r="C143" s="122"/>
      <c r="D143" s="122"/>
      <c r="E143" s="122"/>
      <c r="F143" s="131"/>
      <c r="G143" s="120"/>
      <c r="H143" s="120"/>
      <c r="I143" s="120"/>
      <c r="J143" s="120"/>
      <c r="K143" s="120"/>
      <c r="L143" s="125"/>
      <c r="M143" s="137"/>
    </row>
    <row r="144" spans="1:13" s="100" customFormat="1" x14ac:dyDescent="0.35">
      <c r="A144" s="119" t="s">
        <v>7</v>
      </c>
      <c r="B144" s="124"/>
      <c r="C144" s="122"/>
      <c r="D144" s="122"/>
      <c r="E144" s="122"/>
      <c r="F144" s="138" t="s">
        <v>245</v>
      </c>
      <c r="G144" s="120"/>
      <c r="H144" s="120"/>
      <c r="I144" s="120"/>
      <c r="J144" s="120"/>
      <c r="K144" s="120"/>
      <c r="L144" s="125"/>
      <c r="M144" s="137"/>
    </row>
    <row r="145" spans="1:13" s="100" customFormat="1" ht="10.5" thickBot="1" x14ac:dyDescent="0.4">
      <c r="A145" s="119" t="s">
        <v>8</v>
      </c>
      <c r="B145" s="126"/>
      <c r="C145" s="123"/>
      <c r="D145" s="123"/>
      <c r="E145" s="123"/>
      <c r="F145" s="132" t="s">
        <v>143</v>
      </c>
      <c r="G145" s="121"/>
      <c r="H145" s="121"/>
      <c r="I145" s="121"/>
      <c r="J145" s="121"/>
      <c r="K145" s="121"/>
      <c r="L145" s="127"/>
      <c r="M145" s="137"/>
    </row>
    <row r="146" spans="1:13" ht="13.5" customHeight="1" x14ac:dyDescent="0.2">
      <c r="A146" s="110" t="s">
        <v>82</v>
      </c>
      <c r="B146" s="111" t="s">
        <v>138</v>
      </c>
      <c r="C146" s="117" t="str">
        <f xml:space="preserve"> CONCATENATE("za Díl ",C13)</f>
        <v>za Díl 1</v>
      </c>
      <c r="D146" s="113"/>
      <c r="E146" s="113"/>
      <c r="F146" s="112" t="s">
        <v>171</v>
      </c>
      <c r="G146" s="114"/>
      <c r="H146" s="114"/>
      <c r="I146" s="114"/>
      <c r="J146" s="115"/>
      <c r="K146" s="114"/>
      <c r="L146" s="116">
        <f>SUM(L14:L145)</f>
        <v>0</v>
      </c>
    </row>
  </sheetData>
  <sheetProtection formatCells="0" formatColumns="0" formatRows="0" insertColumns="0" insertRows="0" deleteColumns="0" deleteRows="0" sort="0" autoFilter="0"/>
  <autoFilter ref="A10:L17" xr:uid="{00000000-0009-0000-0000-000000000000}">
    <filterColumn colId="10" showButton="0"/>
  </autoFilter>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433" priority="2769">
      <formula>$E$5="Ostatní"</formula>
    </cfRule>
    <cfRule type="expression" dxfId="432" priority="2771">
      <formula>$E$6="Ostatní"</formula>
    </cfRule>
  </conditionalFormatting>
  <conditionalFormatting sqref="F2">
    <cfRule type="expression" dxfId="431" priority="2767">
      <formula>IF($F$2="Název stavby","Vybarvit",IF($F$2="","Vybarvit",""))="Vybarvit"</formula>
    </cfRule>
  </conditionalFormatting>
  <conditionalFormatting sqref="D3">
    <cfRule type="expression" dxfId="430" priority="2766">
      <formula>IF($D$3="SO XX-XX-XX","Vybarvit",IF($D$3="","Vybarvit",""))="Vybarvit"</formula>
    </cfRule>
  </conditionalFormatting>
  <conditionalFormatting sqref="F3">
    <cfRule type="expression" dxfId="429" priority="2765">
      <formula>IF($F$3="Název SO/PS","Vybarvit",IF($F$3="","Vybarvit",""))="Vybarvit"</formula>
    </cfRule>
  </conditionalFormatting>
  <conditionalFormatting sqref="F8">
    <cfRule type="expression" dxfId="428" priority="2764">
      <formula>IF($F$8="Obchodní název firmy/společnosti, v případě fyzické osoby podnikající  IČO","Vybarvit",IF($F$8="","Vybarvit",""))="Vybarvit"</formula>
    </cfRule>
  </conditionalFormatting>
  <conditionalFormatting sqref="G8:H8">
    <cfRule type="expression" dxfId="427" priority="2763">
      <formula>IF($G$8="Titul Jméno Příjmení","Vybarvit",IF($G$8="","Vybarvit",""))="Vybarvit"</formula>
    </cfRule>
  </conditionalFormatting>
  <conditionalFormatting sqref="K8">
    <cfRule type="expression" dxfId="426" priority="2738">
      <formula>$K$8=""</formula>
    </cfRule>
  </conditionalFormatting>
  <conditionalFormatting sqref="K7">
    <cfRule type="expression" dxfId="425" priority="2737">
      <formula>$K$7=""</formula>
    </cfRule>
  </conditionalFormatting>
  <conditionalFormatting sqref="K5">
    <cfRule type="expression" dxfId="424" priority="2735">
      <formula>$K$5=""</formula>
    </cfRule>
  </conditionalFormatting>
  <conditionalFormatting sqref="K4">
    <cfRule type="expression" dxfId="423" priority="2734">
      <formula>$K$4=""</formula>
    </cfRule>
  </conditionalFormatting>
  <conditionalFormatting sqref="L4">
    <cfRule type="expression" dxfId="422" priority="2733">
      <formula>$L$4=""</formula>
    </cfRule>
  </conditionalFormatting>
  <conditionalFormatting sqref="E8">
    <cfRule type="expression" dxfId="421" priority="2732">
      <formula>$E$8=""</formula>
    </cfRule>
  </conditionalFormatting>
  <conditionalFormatting sqref="E7">
    <cfRule type="expression" dxfId="420" priority="2731">
      <formula>$E$7=""</formula>
    </cfRule>
  </conditionalFormatting>
  <conditionalFormatting sqref="E6">
    <cfRule type="expression" dxfId="419" priority="2730">
      <formula>$E$6=""</formula>
    </cfRule>
  </conditionalFormatting>
  <conditionalFormatting sqref="E5">
    <cfRule type="expression" dxfId="418" priority="2729">
      <formula>$E$5=""</formula>
    </cfRule>
  </conditionalFormatting>
  <conditionalFormatting sqref="E4">
    <cfRule type="expression" dxfId="417" priority="2727">
      <formula>$E$4=""</formula>
    </cfRule>
  </conditionalFormatting>
  <conditionalFormatting sqref="F13">
    <cfRule type="expression" dxfId="416" priority="1304">
      <formula>F13="Název dílu"</formula>
    </cfRule>
  </conditionalFormatting>
  <conditionalFormatting sqref="Q3">
    <cfRule type="cellIs" dxfId="415" priority="1303" operator="notEqual">
      <formula>0</formula>
    </cfRule>
  </conditionalFormatting>
  <conditionalFormatting sqref="C13">
    <cfRule type="expression" dxfId="414" priority="1302">
      <formula>C13="Kód dílu"</formula>
    </cfRule>
  </conditionalFormatting>
  <conditionalFormatting sqref="K6">
    <cfRule type="expression" dxfId="413" priority="1246">
      <formula>$K$6=""</formula>
    </cfRule>
  </conditionalFormatting>
  <conditionalFormatting sqref="J14">
    <cfRule type="expression" dxfId="412" priority="1221">
      <formula>J14=""</formula>
    </cfRule>
  </conditionalFormatting>
  <conditionalFormatting sqref="C14">
    <cfRule type="expression" dxfId="411" priority="1220">
      <formula>C14=""</formula>
    </cfRule>
  </conditionalFormatting>
  <conditionalFormatting sqref="E14">
    <cfRule type="expression" dxfId="410" priority="1219">
      <formula>E14=""</formula>
    </cfRule>
  </conditionalFormatting>
  <conditionalFormatting sqref="F14">
    <cfRule type="expression" dxfId="409" priority="1218">
      <formula>F14=""</formula>
    </cfRule>
  </conditionalFormatting>
  <conditionalFormatting sqref="F15">
    <cfRule type="expression" dxfId="408" priority="1217">
      <formula>F15=""</formula>
    </cfRule>
  </conditionalFormatting>
  <conditionalFormatting sqref="F16">
    <cfRule type="expression" dxfId="407" priority="1216">
      <formula>F16=""</formula>
    </cfRule>
  </conditionalFormatting>
  <conditionalFormatting sqref="F17">
    <cfRule type="expression" dxfId="406" priority="1215">
      <formula>F17=""</formula>
    </cfRule>
  </conditionalFormatting>
  <conditionalFormatting sqref="G14">
    <cfRule type="expression" dxfId="405" priority="1214">
      <formula>G14=""</formula>
    </cfRule>
  </conditionalFormatting>
  <conditionalFormatting sqref="H14">
    <cfRule type="expression" dxfId="404" priority="1213">
      <formula>H14=""</formula>
    </cfRule>
  </conditionalFormatting>
  <conditionalFormatting sqref="I14">
    <cfRule type="expression" dxfId="403" priority="1212">
      <formula>I14=""</formula>
    </cfRule>
  </conditionalFormatting>
  <conditionalFormatting sqref="D14">
    <cfRule type="expression" dxfId="402" priority="1211">
      <formula>D14=""</formula>
    </cfRule>
  </conditionalFormatting>
  <conditionalFormatting sqref="K14">
    <cfRule type="expression" dxfId="401" priority="1210">
      <formula>K14=""</formula>
    </cfRule>
  </conditionalFormatting>
  <conditionalFormatting sqref="C18">
    <cfRule type="expression" dxfId="400" priority="1160">
      <formula>C18=""</formula>
    </cfRule>
  </conditionalFormatting>
  <conditionalFormatting sqref="E18">
    <cfRule type="expression" dxfId="399" priority="1159">
      <formula>E18=""</formula>
    </cfRule>
  </conditionalFormatting>
  <conditionalFormatting sqref="F18">
    <cfRule type="expression" dxfId="398" priority="1158">
      <formula>F18=""</formula>
    </cfRule>
  </conditionalFormatting>
  <conditionalFormatting sqref="F19">
    <cfRule type="expression" dxfId="397" priority="1157">
      <formula>F19=""</formula>
    </cfRule>
  </conditionalFormatting>
  <conditionalFormatting sqref="F20">
    <cfRule type="expression" dxfId="396" priority="1156">
      <formula>F20=""</formula>
    </cfRule>
  </conditionalFormatting>
  <conditionalFormatting sqref="F21">
    <cfRule type="expression" dxfId="395" priority="1155">
      <formula>F21=""</formula>
    </cfRule>
  </conditionalFormatting>
  <conditionalFormatting sqref="G18">
    <cfRule type="expression" dxfId="394" priority="1154">
      <formula>G18=""</formula>
    </cfRule>
  </conditionalFormatting>
  <conditionalFormatting sqref="H18">
    <cfRule type="expression" dxfId="393" priority="1153">
      <formula>H18=""</formula>
    </cfRule>
  </conditionalFormatting>
  <conditionalFormatting sqref="I18">
    <cfRule type="expression" dxfId="392" priority="1152">
      <formula>I18=""</formula>
    </cfRule>
  </conditionalFormatting>
  <conditionalFormatting sqref="J18">
    <cfRule type="expression" dxfId="391" priority="1151">
      <formula>J18=""</formula>
    </cfRule>
  </conditionalFormatting>
  <conditionalFormatting sqref="K18">
    <cfRule type="expression" dxfId="390" priority="1150">
      <formula>K18=""</formula>
    </cfRule>
  </conditionalFormatting>
  <conditionalFormatting sqref="D18">
    <cfRule type="expression" dxfId="389" priority="1149">
      <formula>D18=""</formula>
    </cfRule>
  </conditionalFormatting>
  <conditionalFormatting sqref="C22">
    <cfRule type="expression" dxfId="388" priority="1136">
      <formula>C22=""</formula>
    </cfRule>
  </conditionalFormatting>
  <conditionalFormatting sqref="E22">
    <cfRule type="expression" dxfId="387" priority="1135">
      <formula>E22=""</formula>
    </cfRule>
  </conditionalFormatting>
  <conditionalFormatting sqref="F22">
    <cfRule type="expression" dxfId="386" priority="1134">
      <formula>F22=""</formula>
    </cfRule>
  </conditionalFormatting>
  <conditionalFormatting sqref="F23">
    <cfRule type="expression" dxfId="385" priority="1133">
      <formula>F23=""</formula>
    </cfRule>
  </conditionalFormatting>
  <conditionalFormatting sqref="F24">
    <cfRule type="expression" dxfId="384" priority="1132">
      <formula>F24=""</formula>
    </cfRule>
  </conditionalFormatting>
  <conditionalFormatting sqref="F25">
    <cfRule type="expression" dxfId="383" priority="1131">
      <formula>F25=""</formula>
    </cfRule>
  </conditionalFormatting>
  <conditionalFormatting sqref="G22">
    <cfRule type="expression" dxfId="382" priority="1130">
      <formula>G22=""</formula>
    </cfRule>
  </conditionalFormatting>
  <conditionalFormatting sqref="H22">
    <cfRule type="expression" dxfId="381" priority="1129">
      <formula>H22=""</formula>
    </cfRule>
  </conditionalFormatting>
  <conditionalFormatting sqref="I22">
    <cfRule type="expression" dxfId="380" priority="1128">
      <formula>I22=""</formula>
    </cfRule>
  </conditionalFormatting>
  <conditionalFormatting sqref="J22">
    <cfRule type="expression" dxfId="379" priority="1127">
      <formula>J22=""</formula>
    </cfRule>
  </conditionalFormatting>
  <conditionalFormatting sqref="K22">
    <cfRule type="expression" dxfId="378" priority="1126">
      <formula>K22=""</formula>
    </cfRule>
  </conditionalFormatting>
  <conditionalFormatting sqref="D22">
    <cfRule type="expression" dxfId="377" priority="1125">
      <formula>D22=""</formula>
    </cfRule>
  </conditionalFormatting>
  <conditionalFormatting sqref="C26">
    <cfRule type="expression" dxfId="376" priority="1124">
      <formula>C26=""</formula>
    </cfRule>
  </conditionalFormatting>
  <conditionalFormatting sqref="E26">
    <cfRule type="expression" dxfId="375" priority="1123">
      <formula>E26=""</formula>
    </cfRule>
  </conditionalFormatting>
  <conditionalFormatting sqref="F26">
    <cfRule type="expression" dxfId="374" priority="1122">
      <formula>F26=""</formula>
    </cfRule>
  </conditionalFormatting>
  <conditionalFormatting sqref="F27">
    <cfRule type="expression" dxfId="373" priority="1121">
      <formula>F27=""</formula>
    </cfRule>
  </conditionalFormatting>
  <conditionalFormatting sqref="F28">
    <cfRule type="expression" dxfId="372" priority="1120">
      <formula>F28=""</formula>
    </cfRule>
  </conditionalFormatting>
  <conditionalFormatting sqref="F29">
    <cfRule type="expression" dxfId="371" priority="1119">
      <formula>F29=""</formula>
    </cfRule>
  </conditionalFormatting>
  <conditionalFormatting sqref="G26">
    <cfRule type="expression" dxfId="370" priority="1118">
      <formula>G26=""</formula>
    </cfRule>
  </conditionalFormatting>
  <conditionalFormatting sqref="H26">
    <cfRule type="expression" dxfId="369" priority="1117">
      <formula>H26=""</formula>
    </cfRule>
  </conditionalFormatting>
  <conditionalFormatting sqref="I26">
    <cfRule type="expression" dxfId="368" priority="1116">
      <formula>I26=""</formula>
    </cfRule>
  </conditionalFormatting>
  <conditionalFormatting sqref="J26">
    <cfRule type="expression" dxfId="367" priority="1115">
      <formula>J26=""</formula>
    </cfRule>
  </conditionalFormatting>
  <conditionalFormatting sqref="K26">
    <cfRule type="expression" dxfId="366" priority="1114">
      <formula>K26=""</formula>
    </cfRule>
  </conditionalFormatting>
  <conditionalFormatting sqref="D26">
    <cfRule type="expression" dxfId="365" priority="1113">
      <formula>D26=""</formula>
    </cfRule>
  </conditionalFormatting>
  <conditionalFormatting sqref="C30">
    <cfRule type="expression" dxfId="364" priority="1112">
      <formula>C30=""</formula>
    </cfRule>
  </conditionalFormatting>
  <conditionalFormatting sqref="E30">
    <cfRule type="expression" dxfId="363" priority="1111">
      <formula>E30=""</formula>
    </cfRule>
  </conditionalFormatting>
  <conditionalFormatting sqref="F30">
    <cfRule type="expression" dxfId="362" priority="1110">
      <formula>F30=""</formula>
    </cfRule>
  </conditionalFormatting>
  <conditionalFormatting sqref="F31">
    <cfRule type="expression" dxfId="361" priority="1109">
      <formula>F31=""</formula>
    </cfRule>
  </conditionalFormatting>
  <conditionalFormatting sqref="F32">
    <cfRule type="expression" dxfId="360" priority="1108">
      <formula>F32=""</formula>
    </cfRule>
  </conditionalFormatting>
  <conditionalFormatting sqref="F33">
    <cfRule type="expression" dxfId="359" priority="1107">
      <formula>F33=""</formula>
    </cfRule>
  </conditionalFormatting>
  <conditionalFormatting sqref="G30">
    <cfRule type="expression" dxfId="358" priority="1106">
      <formula>G30=""</formula>
    </cfRule>
  </conditionalFormatting>
  <conditionalFormatting sqref="H30">
    <cfRule type="expression" dxfId="357" priority="1105">
      <formula>H30=""</formula>
    </cfRule>
  </conditionalFormatting>
  <conditionalFormatting sqref="I30">
    <cfRule type="expression" dxfId="356" priority="1104">
      <formula>I30=""</formula>
    </cfRule>
  </conditionalFormatting>
  <conditionalFormatting sqref="J30">
    <cfRule type="expression" dxfId="355" priority="1103">
      <formula>J30=""</formula>
    </cfRule>
  </conditionalFormatting>
  <conditionalFormatting sqref="K30">
    <cfRule type="expression" dxfId="354" priority="1102">
      <formula>K30=""</formula>
    </cfRule>
  </conditionalFormatting>
  <conditionalFormatting sqref="D30">
    <cfRule type="expression" dxfId="353" priority="1101">
      <formula>D30=""</formula>
    </cfRule>
  </conditionalFormatting>
  <conditionalFormatting sqref="C34">
    <cfRule type="expression" dxfId="352" priority="1100">
      <formula>C34=""</formula>
    </cfRule>
  </conditionalFormatting>
  <conditionalFormatting sqref="E34">
    <cfRule type="expression" dxfId="351" priority="1099">
      <formula>E34=""</formula>
    </cfRule>
  </conditionalFormatting>
  <conditionalFormatting sqref="F34">
    <cfRule type="expression" dxfId="350" priority="1098">
      <formula>F34=""</formula>
    </cfRule>
  </conditionalFormatting>
  <conditionalFormatting sqref="F35">
    <cfRule type="expression" dxfId="349" priority="1097">
      <formula>F35=""</formula>
    </cfRule>
  </conditionalFormatting>
  <conditionalFormatting sqref="F36">
    <cfRule type="expression" dxfId="348" priority="1096">
      <formula>F36=""</formula>
    </cfRule>
  </conditionalFormatting>
  <conditionalFormatting sqref="F37">
    <cfRule type="expression" dxfId="347" priority="1095">
      <formula>F37=""</formula>
    </cfRule>
  </conditionalFormatting>
  <conditionalFormatting sqref="G34">
    <cfRule type="expression" dxfId="346" priority="1094">
      <formula>G34=""</formula>
    </cfRule>
  </conditionalFormatting>
  <conditionalFormatting sqref="H34">
    <cfRule type="expression" dxfId="345" priority="1093">
      <formula>H34=""</formula>
    </cfRule>
  </conditionalFormatting>
  <conditionalFormatting sqref="I34">
    <cfRule type="expression" dxfId="344" priority="1092">
      <formula>I34=""</formula>
    </cfRule>
  </conditionalFormatting>
  <conditionalFormatting sqref="J34">
    <cfRule type="expression" dxfId="343" priority="1091">
      <formula>J34=""</formula>
    </cfRule>
  </conditionalFormatting>
  <conditionalFormatting sqref="K34">
    <cfRule type="expression" dxfId="342" priority="1090">
      <formula>K34=""</formula>
    </cfRule>
  </conditionalFormatting>
  <conditionalFormatting sqref="D34">
    <cfRule type="expression" dxfId="341" priority="1089">
      <formula>D34=""</formula>
    </cfRule>
  </conditionalFormatting>
  <conditionalFormatting sqref="C38">
    <cfRule type="expression" dxfId="340" priority="1088">
      <formula>C38=""</formula>
    </cfRule>
  </conditionalFormatting>
  <conditionalFormatting sqref="E38">
    <cfRule type="expression" dxfId="339" priority="1087">
      <formula>E38=""</formula>
    </cfRule>
  </conditionalFormatting>
  <conditionalFormatting sqref="F38">
    <cfRule type="expression" dxfId="338" priority="1086">
      <formula>F38=""</formula>
    </cfRule>
  </conditionalFormatting>
  <conditionalFormatting sqref="F39">
    <cfRule type="expression" dxfId="337" priority="1085">
      <formula>F39=""</formula>
    </cfRule>
  </conditionalFormatting>
  <conditionalFormatting sqref="F40">
    <cfRule type="expression" dxfId="336" priority="1084">
      <formula>F40=""</formula>
    </cfRule>
  </conditionalFormatting>
  <conditionalFormatting sqref="F41">
    <cfRule type="expression" dxfId="335" priority="1083">
      <formula>F41=""</formula>
    </cfRule>
  </conditionalFormatting>
  <conditionalFormatting sqref="G38">
    <cfRule type="expression" dxfId="334" priority="1082">
      <formula>G38=""</formula>
    </cfRule>
  </conditionalFormatting>
  <conditionalFormatting sqref="H38">
    <cfRule type="expression" dxfId="333" priority="1081">
      <formula>H38=""</formula>
    </cfRule>
  </conditionalFormatting>
  <conditionalFormatting sqref="I38">
    <cfRule type="expression" dxfId="332" priority="1080">
      <formula>I38=""</formula>
    </cfRule>
  </conditionalFormatting>
  <conditionalFormatting sqref="J38">
    <cfRule type="expression" dxfId="331" priority="1079">
      <formula>J38=""</formula>
    </cfRule>
  </conditionalFormatting>
  <conditionalFormatting sqref="K38">
    <cfRule type="expression" dxfId="330" priority="1078">
      <formula>K38=""</formula>
    </cfRule>
  </conditionalFormatting>
  <conditionalFormatting sqref="D38">
    <cfRule type="expression" dxfId="329" priority="1077">
      <formula>D38=""</formula>
    </cfRule>
  </conditionalFormatting>
  <conditionalFormatting sqref="C42">
    <cfRule type="expression" dxfId="328" priority="1076">
      <formula>C42=""</formula>
    </cfRule>
  </conditionalFormatting>
  <conditionalFormatting sqref="E42">
    <cfRule type="expression" dxfId="327" priority="1075">
      <formula>E42=""</formula>
    </cfRule>
  </conditionalFormatting>
  <conditionalFormatting sqref="F42">
    <cfRule type="expression" dxfId="326" priority="1074">
      <formula>F42=""</formula>
    </cfRule>
  </conditionalFormatting>
  <conditionalFormatting sqref="F43">
    <cfRule type="expression" dxfId="325" priority="1073">
      <formula>F43=""</formula>
    </cfRule>
  </conditionalFormatting>
  <conditionalFormatting sqref="F44">
    <cfRule type="expression" dxfId="324" priority="1072">
      <formula>F44=""</formula>
    </cfRule>
  </conditionalFormatting>
  <conditionalFormatting sqref="F45">
    <cfRule type="expression" dxfId="323" priority="1071">
      <formula>F45=""</formula>
    </cfRule>
  </conditionalFormatting>
  <conditionalFormatting sqref="G42">
    <cfRule type="expression" dxfId="322" priority="1070">
      <formula>G42=""</formula>
    </cfRule>
  </conditionalFormatting>
  <conditionalFormatting sqref="H42">
    <cfRule type="expression" dxfId="321" priority="1069">
      <formula>H42=""</formula>
    </cfRule>
  </conditionalFormatting>
  <conditionalFormatting sqref="I42">
    <cfRule type="expression" dxfId="320" priority="1068">
      <formula>I42=""</formula>
    </cfRule>
  </conditionalFormatting>
  <conditionalFormatting sqref="J42">
    <cfRule type="expression" dxfId="319" priority="1067">
      <formula>J42=""</formula>
    </cfRule>
  </conditionalFormatting>
  <conditionalFormatting sqref="K42">
    <cfRule type="expression" dxfId="318" priority="1066">
      <formula>K42=""</formula>
    </cfRule>
  </conditionalFormatting>
  <conditionalFormatting sqref="D42">
    <cfRule type="expression" dxfId="317" priority="1065">
      <formula>D42=""</formula>
    </cfRule>
  </conditionalFormatting>
  <conditionalFormatting sqref="C46">
    <cfRule type="expression" dxfId="316" priority="1064">
      <formula>C46=""</formula>
    </cfRule>
  </conditionalFormatting>
  <conditionalFormatting sqref="E46">
    <cfRule type="expression" dxfId="315" priority="1063">
      <formula>E46=""</formula>
    </cfRule>
  </conditionalFormatting>
  <conditionalFormatting sqref="F46">
    <cfRule type="expression" dxfId="314" priority="1062">
      <formula>F46=""</formula>
    </cfRule>
  </conditionalFormatting>
  <conditionalFormatting sqref="F47">
    <cfRule type="expression" dxfId="313" priority="1061">
      <formula>F47=""</formula>
    </cfRule>
  </conditionalFormatting>
  <conditionalFormatting sqref="F48">
    <cfRule type="expression" dxfId="312" priority="1060">
      <formula>F48=""</formula>
    </cfRule>
  </conditionalFormatting>
  <conditionalFormatting sqref="F49">
    <cfRule type="expression" dxfId="311" priority="1059">
      <formula>F49=""</formula>
    </cfRule>
  </conditionalFormatting>
  <conditionalFormatting sqref="G46">
    <cfRule type="expression" dxfId="310" priority="1058">
      <formula>G46=""</formula>
    </cfRule>
  </conditionalFormatting>
  <conditionalFormatting sqref="H46">
    <cfRule type="expression" dxfId="309" priority="1057">
      <formula>H46=""</formula>
    </cfRule>
  </conditionalFormatting>
  <conditionalFormatting sqref="I46">
    <cfRule type="expression" dxfId="308" priority="1056">
      <formula>I46=""</formula>
    </cfRule>
  </conditionalFormatting>
  <conditionalFormatting sqref="J46">
    <cfRule type="expression" dxfId="307" priority="1055">
      <formula>J46=""</formula>
    </cfRule>
  </conditionalFormatting>
  <conditionalFormatting sqref="K46">
    <cfRule type="expression" dxfId="306" priority="1054">
      <formula>K46=""</formula>
    </cfRule>
  </conditionalFormatting>
  <conditionalFormatting sqref="D46">
    <cfRule type="expression" dxfId="305" priority="1053">
      <formula>D46=""</formula>
    </cfRule>
  </conditionalFormatting>
  <conditionalFormatting sqref="C54">
    <cfRule type="expression" dxfId="304" priority="1052">
      <formula>C54=""</formula>
    </cfRule>
  </conditionalFormatting>
  <conditionalFormatting sqref="E54">
    <cfRule type="expression" dxfId="303" priority="1051">
      <formula>E54=""</formula>
    </cfRule>
  </conditionalFormatting>
  <conditionalFormatting sqref="F54">
    <cfRule type="expression" dxfId="302" priority="1050">
      <formula>F54=""</formula>
    </cfRule>
  </conditionalFormatting>
  <conditionalFormatting sqref="F55">
    <cfRule type="expression" dxfId="301" priority="1049">
      <formula>F55=""</formula>
    </cfRule>
  </conditionalFormatting>
  <conditionalFormatting sqref="F56">
    <cfRule type="expression" dxfId="300" priority="1048">
      <formula>F56=""</formula>
    </cfRule>
  </conditionalFormatting>
  <conditionalFormatting sqref="F57">
    <cfRule type="expression" dxfId="299" priority="1047">
      <formula>F57=""</formula>
    </cfRule>
  </conditionalFormatting>
  <conditionalFormatting sqref="G54">
    <cfRule type="expression" dxfId="298" priority="1046">
      <formula>G54=""</formula>
    </cfRule>
  </conditionalFormatting>
  <conditionalFormatting sqref="H54">
    <cfRule type="expression" dxfId="297" priority="1045">
      <formula>H54=""</formula>
    </cfRule>
  </conditionalFormatting>
  <conditionalFormatting sqref="I54">
    <cfRule type="expression" dxfId="296" priority="1044">
      <formula>I54=""</formula>
    </cfRule>
  </conditionalFormatting>
  <conditionalFormatting sqref="J54">
    <cfRule type="expression" dxfId="295" priority="1043">
      <formula>J54=""</formula>
    </cfRule>
  </conditionalFormatting>
  <conditionalFormatting sqref="K54">
    <cfRule type="expression" dxfId="294" priority="1042">
      <formula>K54=""</formula>
    </cfRule>
  </conditionalFormatting>
  <conditionalFormatting sqref="D54">
    <cfRule type="expression" dxfId="293" priority="1041">
      <formula>D54=""</formula>
    </cfRule>
  </conditionalFormatting>
  <conditionalFormatting sqref="C58">
    <cfRule type="expression" dxfId="292" priority="1040">
      <formula>C58=""</formula>
    </cfRule>
  </conditionalFormatting>
  <conditionalFormatting sqref="E58">
    <cfRule type="expression" dxfId="291" priority="1039">
      <formula>E58=""</formula>
    </cfRule>
  </conditionalFormatting>
  <conditionalFormatting sqref="F58">
    <cfRule type="expression" dxfId="290" priority="1038">
      <formula>F58=""</formula>
    </cfRule>
  </conditionalFormatting>
  <conditionalFormatting sqref="F59">
    <cfRule type="expression" dxfId="289" priority="1037">
      <formula>F59=""</formula>
    </cfRule>
  </conditionalFormatting>
  <conditionalFormatting sqref="F60">
    <cfRule type="expression" dxfId="288" priority="1036">
      <formula>F60=""</formula>
    </cfRule>
  </conditionalFormatting>
  <conditionalFormatting sqref="F61">
    <cfRule type="expression" dxfId="287" priority="1035">
      <formula>F61=""</formula>
    </cfRule>
  </conditionalFormatting>
  <conditionalFormatting sqref="G58">
    <cfRule type="expression" dxfId="286" priority="1034">
      <formula>G58=""</formula>
    </cfRule>
  </conditionalFormatting>
  <conditionalFormatting sqref="H58">
    <cfRule type="expression" dxfId="285" priority="1033">
      <formula>H58=""</formula>
    </cfRule>
  </conditionalFormatting>
  <conditionalFormatting sqref="I58">
    <cfRule type="expression" dxfId="284" priority="1032">
      <formula>I58=""</formula>
    </cfRule>
  </conditionalFormatting>
  <conditionalFormatting sqref="J58">
    <cfRule type="expression" dxfId="283" priority="1031">
      <formula>J58=""</formula>
    </cfRule>
  </conditionalFormatting>
  <conditionalFormatting sqref="K58">
    <cfRule type="expression" dxfId="282" priority="1030">
      <formula>K58=""</formula>
    </cfRule>
  </conditionalFormatting>
  <conditionalFormatting sqref="D58">
    <cfRule type="expression" dxfId="281" priority="1029">
      <formula>D58=""</formula>
    </cfRule>
  </conditionalFormatting>
  <conditionalFormatting sqref="C62">
    <cfRule type="expression" dxfId="280" priority="1028">
      <formula>C62=""</formula>
    </cfRule>
  </conditionalFormatting>
  <conditionalFormatting sqref="E62">
    <cfRule type="expression" dxfId="279" priority="1027">
      <formula>E62=""</formula>
    </cfRule>
  </conditionalFormatting>
  <conditionalFormatting sqref="F62">
    <cfRule type="expression" dxfId="278" priority="1026">
      <formula>F62=""</formula>
    </cfRule>
  </conditionalFormatting>
  <conditionalFormatting sqref="F63">
    <cfRule type="expression" dxfId="277" priority="1025">
      <formula>F63=""</formula>
    </cfRule>
  </conditionalFormatting>
  <conditionalFormatting sqref="F64">
    <cfRule type="expression" dxfId="276" priority="1024">
      <formula>F64=""</formula>
    </cfRule>
  </conditionalFormatting>
  <conditionalFormatting sqref="F65">
    <cfRule type="expression" dxfId="275" priority="1023">
      <formula>F65=""</formula>
    </cfRule>
  </conditionalFormatting>
  <conditionalFormatting sqref="G62">
    <cfRule type="expression" dxfId="274" priority="1022">
      <formula>G62=""</formula>
    </cfRule>
  </conditionalFormatting>
  <conditionalFormatting sqref="H62">
    <cfRule type="expression" dxfId="273" priority="1021">
      <formula>H62=""</formula>
    </cfRule>
  </conditionalFormatting>
  <conditionalFormatting sqref="I62">
    <cfRule type="expression" dxfId="272" priority="1020">
      <formula>I62=""</formula>
    </cfRule>
  </conditionalFormatting>
  <conditionalFormatting sqref="J62">
    <cfRule type="expression" dxfId="271" priority="1019">
      <formula>J62=""</formula>
    </cfRule>
  </conditionalFormatting>
  <conditionalFormatting sqref="K62">
    <cfRule type="expression" dxfId="270" priority="1018">
      <formula>K62=""</formula>
    </cfRule>
  </conditionalFormatting>
  <conditionalFormatting sqref="D62">
    <cfRule type="expression" dxfId="269" priority="1017">
      <formula>D62=""</formula>
    </cfRule>
  </conditionalFormatting>
  <conditionalFormatting sqref="C66">
    <cfRule type="expression" dxfId="268" priority="1016">
      <formula>C66=""</formula>
    </cfRule>
  </conditionalFormatting>
  <conditionalFormatting sqref="E66">
    <cfRule type="expression" dxfId="267" priority="1015">
      <formula>E66=""</formula>
    </cfRule>
  </conditionalFormatting>
  <conditionalFormatting sqref="F66">
    <cfRule type="expression" dxfId="266" priority="1014">
      <formula>F66=""</formula>
    </cfRule>
  </conditionalFormatting>
  <conditionalFormatting sqref="F67">
    <cfRule type="expression" dxfId="265" priority="1013">
      <formula>F67=""</formula>
    </cfRule>
  </conditionalFormatting>
  <conditionalFormatting sqref="F68">
    <cfRule type="expression" dxfId="264" priority="1012">
      <formula>F68=""</formula>
    </cfRule>
  </conditionalFormatting>
  <conditionalFormatting sqref="F69">
    <cfRule type="expression" dxfId="263" priority="1011">
      <formula>F69=""</formula>
    </cfRule>
  </conditionalFormatting>
  <conditionalFormatting sqref="G66">
    <cfRule type="expression" dxfId="262" priority="1010">
      <formula>G66=""</formula>
    </cfRule>
  </conditionalFormatting>
  <conditionalFormatting sqref="H66">
    <cfRule type="expression" dxfId="261" priority="1009">
      <formula>H66=""</formula>
    </cfRule>
  </conditionalFormatting>
  <conditionalFormatting sqref="I66">
    <cfRule type="expression" dxfId="260" priority="1008">
      <formula>I66=""</formula>
    </cfRule>
  </conditionalFormatting>
  <conditionalFormatting sqref="J66">
    <cfRule type="expression" dxfId="259" priority="1007">
      <formula>J66=""</formula>
    </cfRule>
  </conditionalFormatting>
  <conditionalFormatting sqref="K66">
    <cfRule type="expression" dxfId="258" priority="1006">
      <formula>K66=""</formula>
    </cfRule>
  </conditionalFormatting>
  <conditionalFormatting sqref="D66">
    <cfRule type="expression" dxfId="257" priority="1005">
      <formula>D66=""</formula>
    </cfRule>
  </conditionalFormatting>
  <conditionalFormatting sqref="C70">
    <cfRule type="expression" dxfId="256" priority="1004">
      <formula>C70=""</formula>
    </cfRule>
  </conditionalFormatting>
  <conditionalFormatting sqref="E70">
    <cfRule type="expression" dxfId="255" priority="1003">
      <formula>E70=""</formula>
    </cfRule>
  </conditionalFormatting>
  <conditionalFormatting sqref="F70">
    <cfRule type="expression" dxfId="254" priority="1002">
      <formula>F70=""</formula>
    </cfRule>
  </conditionalFormatting>
  <conditionalFormatting sqref="F71">
    <cfRule type="expression" dxfId="253" priority="1001">
      <formula>F71=""</formula>
    </cfRule>
  </conditionalFormatting>
  <conditionalFormatting sqref="F72">
    <cfRule type="expression" dxfId="252" priority="1000">
      <formula>F72=""</formula>
    </cfRule>
  </conditionalFormatting>
  <conditionalFormatting sqref="F73">
    <cfRule type="expression" dxfId="251" priority="999">
      <formula>F73=""</formula>
    </cfRule>
  </conditionalFormatting>
  <conditionalFormatting sqref="G70">
    <cfRule type="expression" dxfId="250" priority="998">
      <formula>G70=""</formula>
    </cfRule>
  </conditionalFormatting>
  <conditionalFormatting sqref="H70">
    <cfRule type="expression" dxfId="249" priority="997">
      <formula>H70=""</formula>
    </cfRule>
  </conditionalFormatting>
  <conditionalFormatting sqref="I70">
    <cfRule type="expression" dxfId="248" priority="996">
      <formula>I70=""</formula>
    </cfRule>
  </conditionalFormatting>
  <conditionalFormatting sqref="J70">
    <cfRule type="expression" dxfId="247" priority="995">
      <formula>J70=""</formula>
    </cfRule>
  </conditionalFormatting>
  <conditionalFormatting sqref="K70">
    <cfRule type="expression" dxfId="246" priority="994">
      <formula>K70=""</formula>
    </cfRule>
  </conditionalFormatting>
  <conditionalFormatting sqref="D70">
    <cfRule type="expression" dxfId="245" priority="993">
      <formula>D70=""</formula>
    </cfRule>
  </conditionalFormatting>
  <conditionalFormatting sqref="C74">
    <cfRule type="expression" dxfId="244" priority="992">
      <formula>C74=""</formula>
    </cfRule>
  </conditionalFormatting>
  <conditionalFormatting sqref="E74">
    <cfRule type="expression" dxfId="243" priority="991">
      <formula>E74=""</formula>
    </cfRule>
  </conditionalFormatting>
  <conditionalFormatting sqref="F74">
    <cfRule type="expression" dxfId="242" priority="990">
      <formula>F74=""</formula>
    </cfRule>
  </conditionalFormatting>
  <conditionalFormatting sqref="F75">
    <cfRule type="expression" dxfId="241" priority="989">
      <formula>F75=""</formula>
    </cfRule>
  </conditionalFormatting>
  <conditionalFormatting sqref="F76">
    <cfRule type="expression" dxfId="240" priority="988">
      <formula>F76=""</formula>
    </cfRule>
  </conditionalFormatting>
  <conditionalFormatting sqref="F77">
    <cfRule type="expression" dxfId="239" priority="987">
      <formula>F77=""</formula>
    </cfRule>
  </conditionalFormatting>
  <conditionalFormatting sqref="G74">
    <cfRule type="expression" dxfId="238" priority="986">
      <formula>G74=""</formula>
    </cfRule>
  </conditionalFormatting>
  <conditionalFormatting sqref="H74">
    <cfRule type="expression" dxfId="237" priority="985">
      <formula>H74=""</formula>
    </cfRule>
  </conditionalFormatting>
  <conditionalFormatting sqref="I74">
    <cfRule type="expression" dxfId="236" priority="984">
      <formula>I74=""</formula>
    </cfRule>
  </conditionalFormatting>
  <conditionalFormatting sqref="J74">
    <cfRule type="expression" dxfId="235" priority="983">
      <formula>J74=""</formula>
    </cfRule>
  </conditionalFormatting>
  <conditionalFormatting sqref="K74">
    <cfRule type="expression" dxfId="234" priority="982">
      <formula>K74=""</formula>
    </cfRule>
  </conditionalFormatting>
  <conditionalFormatting sqref="D74">
    <cfRule type="expression" dxfId="233" priority="981">
      <formula>D74=""</formula>
    </cfRule>
  </conditionalFormatting>
  <conditionalFormatting sqref="C78">
    <cfRule type="expression" dxfId="232" priority="980">
      <formula>C78=""</formula>
    </cfRule>
  </conditionalFormatting>
  <conditionalFormatting sqref="E78">
    <cfRule type="expression" dxfId="231" priority="979">
      <formula>E78=""</formula>
    </cfRule>
  </conditionalFormatting>
  <conditionalFormatting sqref="F78">
    <cfRule type="expression" dxfId="230" priority="978">
      <formula>F78=""</formula>
    </cfRule>
  </conditionalFormatting>
  <conditionalFormatting sqref="F79">
    <cfRule type="expression" dxfId="229" priority="977">
      <formula>F79=""</formula>
    </cfRule>
  </conditionalFormatting>
  <conditionalFormatting sqref="F80">
    <cfRule type="expression" dxfId="228" priority="976">
      <formula>F80=""</formula>
    </cfRule>
  </conditionalFormatting>
  <conditionalFormatting sqref="F81">
    <cfRule type="expression" dxfId="227" priority="975">
      <formula>F81=""</formula>
    </cfRule>
  </conditionalFormatting>
  <conditionalFormatting sqref="G78">
    <cfRule type="expression" dxfId="226" priority="974">
      <formula>G78=""</formula>
    </cfRule>
  </conditionalFormatting>
  <conditionalFormatting sqref="H78">
    <cfRule type="expression" dxfId="225" priority="973">
      <formula>H78=""</formula>
    </cfRule>
  </conditionalFormatting>
  <conditionalFormatting sqref="I78">
    <cfRule type="expression" dxfId="224" priority="972">
      <formula>I78=""</formula>
    </cfRule>
  </conditionalFormatting>
  <conditionalFormatting sqref="J78">
    <cfRule type="expression" dxfId="223" priority="971">
      <formula>J78=""</formula>
    </cfRule>
  </conditionalFormatting>
  <conditionalFormatting sqref="K78">
    <cfRule type="expression" dxfId="222" priority="970">
      <formula>K78=""</formula>
    </cfRule>
  </conditionalFormatting>
  <conditionalFormatting sqref="D78">
    <cfRule type="expression" dxfId="221" priority="969">
      <formula>D78=""</formula>
    </cfRule>
  </conditionalFormatting>
  <conditionalFormatting sqref="C82">
    <cfRule type="expression" dxfId="220" priority="968">
      <formula>C82=""</formula>
    </cfRule>
  </conditionalFormatting>
  <conditionalFormatting sqref="E82">
    <cfRule type="expression" dxfId="219" priority="967">
      <formula>E82=""</formula>
    </cfRule>
  </conditionalFormatting>
  <conditionalFormatting sqref="F82">
    <cfRule type="expression" dxfId="218" priority="966">
      <formula>F82=""</formula>
    </cfRule>
  </conditionalFormatting>
  <conditionalFormatting sqref="F83">
    <cfRule type="expression" dxfId="217" priority="965">
      <formula>F83=""</formula>
    </cfRule>
  </conditionalFormatting>
  <conditionalFormatting sqref="F84">
    <cfRule type="expression" dxfId="216" priority="964">
      <formula>F84=""</formula>
    </cfRule>
  </conditionalFormatting>
  <conditionalFormatting sqref="F85">
    <cfRule type="expression" dxfId="215" priority="963">
      <formula>F85=""</formula>
    </cfRule>
  </conditionalFormatting>
  <conditionalFormatting sqref="G82">
    <cfRule type="expression" dxfId="214" priority="962">
      <formula>G82=""</formula>
    </cfRule>
  </conditionalFormatting>
  <conditionalFormatting sqref="H82">
    <cfRule type="expression" dxfId="213" priority="961">
      <formula>H82=""</formula>
    </cfRule>
  </conditionalFormatting>
  <conditionalFormatting sqref="I82">
    <cfRule type="expression" dxfId="212" priority="960">
      <formula>I82=""</formula>
    </cfRule>
  </conditionalFormatting>
  <conditionalFormatting sqref="J82">
    <cfRule type="expression" dxfId="211" priority="959">
      <formula>J82=""</formula>
    </cfRule>
  </conditionalFormatting>
  <conditionalFormatting sqref="K82">
    <cfRule type="expression" dxfId="210" priority="958">
      <formula>K82=""</formula>
    </cfRule>
  </conditionalFormatting>
  <conditionalFormatting sqref="D82">
    <cfRule type="expression" dxfId="209" priority="957">
      <formula>D82=""</formula>
    </cfRule>
  </conditionalFormatting>
  <conditionalFormatting sqref="C86">
    <cfRule type="expression" dxfId="208" priority="956">
      <formula>C86=""</formula>
    </cfRule>
  </conditionalFormatting>
  <conditionalFormatting sqref="E86">
    <cfRule type="expression" dxfId="207" priority="955">
      <formula>E86=""</formula>
    </cfRule>
  </conditionalFormatting>
  <conditionalFormatting sqref="F86">
    <cfRule type="expression" dxfId="206" priority="954">
      <formula>F86=""</formula>
    </cfRule>
  </conditionalFormatting>
  <conditionalFormatting sqref="F87">
    <cfRule type="expression" dxfId="205" priority="953">
      <formula>F87=""</formula>
    </cfRule>
  </conditionalFormatting>
  <conditionalFormatting sqref="F88">
    <cfRule type="expression" dxfId="204" priority="952">
      <formula>F88=""</formula>
    </cfRule>
  </conditionalFormatting>
  <conditionalFormatting sqref="F89">
    <cfRule type="expression" dxfId="203" priority="951">
      <formula>F89=""</formula>
    </cfRule>
  </conditionalFormatting>
  <conditionalFormatting sqref="G86">
    <cfRule type="expression" dxfId="202" priority="950">
      <formula>G86=""</formula>
    </cfRule>
  </conditionalFormatting>
  <conditionalFormatting sqref="H86">
    <cfRule type="expression" dxfId="201" priority="949">
      <formula>H86=""</formula>
    </cfRule>
  </conditionalFormatting>
  <conditionalFormatting sqref="I86">
    <cfRule type="expression" dxfId="200" priority="948">
      <formula>I86=""</formula>
    </cfRule>
  </conditionalFormatting>
  <conditionalFormatting sqref="J86">
    <cfRule type="expression" dxfId="199" priority="947">
      <formula>J86=""</formula>
    </cfRule>
  </conditionalFormatting>
  <conditionalFormatting sqref="K86">
    <cfRule type="expression" dxfId="198" priority="946">
      <formula>K86=""</formula>
    </cfRule>
  </conditionalFormatting>
  <conditionalFormatting sqref="D86">
    <cfRule type="expression" dxfId="197" priority="945">
      <formula>D86=""</formula>
    </cfRule>
  </conditionalFormatting>
  <conditionalFormatting sqref="C90">
    <cfRule type="expression" dxfId="196" priority="944">
      <formula>C90=""</formula>
    </cfRule>
  </conditionalFormatting>
  <conditionalFormatting sqref="E90">
    <cfRule type="expression" dxfId="195" priority="943">
      <formula>E90=""</formula>
    </cfRule>
  </conditionalFormatting>
  <conditionalFormatting sqref="F90">
    <cfRule type="expression" dxfId="194" priority="942">
      <formula>F90=""</formula>
    </cfRule>
  </conditionalFormatting>
  <conditionalFormatting sqref="F91">
    <cfRule type="expression" dxfId="193" priority="941">
      <formula>F91=""</formula>
    </cfRule>
  </conditionalFormatting>
  <conditionalFormatting sqref="F92">
    <cfRule type="expression" dxfId="192" priority="940">
      <formula>F92=""</formula>
    </cfRule>
  </conditionalFormatting>
  <conditionalFormatting sqref="F93">
    <cfRule type="expression" dxfId="191" priority="939">
      <formula>F93=""</formula>
    </cfRule>
  </conditionalFormatting>
  <conditionalFormatting sqref="G90">
    <cfRule type="expression" dxfId="190" priority="938">
      <formula>G90=""</formula>
    </cfRule>
  </conditionalFormatting>
  <conditionalFormatting sqref="H90">
    <cfRule type="expression" dxfId="189" priority="937">
      <formula>H90=""</formula>
    </cfRule>
  </conditionalFormatting>
  <conditionalFormatting sqref="I90">
    <cfRule type="expression" dxfId="188" priority="936">
      <formula>I90=""</formula>
    </cfRule>
  </conditionalFormatting>
  <conditionalFormatting sqref="J90">
    <cfRule type="expression" dxfId="187" priority="935">
      <formula>J90=""</formula>
    </cfRule>
  </conditionalFormatting>
  <conditionalFormatting sqref="K90">
    <cfRule type="expression" dxfId="186" priority="934">
      <formula>K90=""</formula>
    </cfRule>
  </conditionalFormatting>
  <conditionalFormatting sqref="D90">
    <cfRule type="expression" dxfId="185" priority="933">
      <formula>D90=""</formula>
    </cfRule>
  </conditionalFormatting>
  <conditionalFormatting sqref="C94">
    <cfRule type="expression" dxfId="184" priority="932">
      <formula>C94=""</formula>
    </cfRule>
  </conditionalFormatting>
  <conditionalFormatting sqref="E94">
    <cfRule type="expression" dxfId="183" priority="931">
      <formula>E94=""</formula>
    </cfRule>
  </conditionalFormatting>
  <conditionalFormatting sqref="F94">
    <cfRule type="expression" dxfId="182" priority="930">
      <formula>F94=""</formula>
    </cfRule>
  </conditionalFormatting>
  <conditionalFormatting sqref="F95">
    <cfRule type="expression" dxfId="181" priority="929">
      <formula>F95=""</formula>
    </cfRule>
  </conditionalFormatting>
  <conditionalFormatting sqref="F96">
    <cfRule type="expression" dxfId="180" priority="928">
      <formula>F96=""</formula>
    </cfRule>
  </conditionalFormatting>
  <conditionalFormatting sqref="F97">
    <cfRule type="expression" dxfId="179" priority="927">
      <formula>F97=""</formula>
    </cfRule>
  </conditionalFormatting>
  <conditionalFormatting sqref="G94">
    <cfRule type="expression" dxfId="178" priority="926">
      <formula>G94=""</formula>
    </cfRule>
  </conditionalFormatting>
  <conditionalFormatting sqref="H94">
    <cfRule type="expression" dxfId="177" priority="925">
      <formula>H94=""</formula>
    </cfRule>
  </conditionalFormatting>
  <conditionalFormatting sqref="I94">
    <cfRule type="expression" dxfId="176" priority="924">
      <formula>I94=""</formula>
    </cfRule>
  </conditionalFormatting>
  <conditionalFormatting sqref="J94">
    <cfRule type="expression" dxfId="175" priority="923">
      <formula>J94=""</formula>
    </cfRule>
  </conditionalFormatting>
  <conditionalFormatting sqref="K94">
    <cfRule type="expression" dxfId="174" priority="922">
      <formula>K94=""</formula>
    </cfRule>
  </conditionalFormatting>
  <conditionalFormatting sqref="D94">
    <cfRule type="expression" dxfId="173" priority="921">
      <formula>D94=""</formula>
    </cfRule>
  </conditionalFormatting>
  <conditionalFormatting sqref="C98">
    <cfRule type="expression" dxfId="172" priority="920">
      <formula>C98=""</formula>
    </cfRule>
  </conditionalFormatting>
  <conditionalFormatting sqref="E98">
    <cfRule type="expression" dxfId="171" priority="919">
      <formula>E98=""</formula>
    </cfRule>
  </conditionalFormatting>
  <conditionalFormatting sqref="F98">
    <cfRule type="expression" dxfId="170" priority="918">
      <formula>F98=""</formula>
    </cfRule>
  </conditionalFormatting>
  <conditionalFormatting sqref="F99">
    <cfRule type="expression" dxfId="169" priority="917">
      <formula>F99=""</formula>
    </cfRule>
  </conditionalFormatting>
  <conditionalFormatting sqref="F100">
    <cfRule type="expression" dxfId="168" priority="916">
      <formula>F100=""</formula>
    </cfRule>
  </conditionalFormatting>
  <conditionalFormatting sqref="F101">
    <cfRule type="expression" dxfId="167" priority="915">
      <formula>F101=""</formula>
    </cfRule>
  </conditionalFormatting>
  <conditionalFormatting sqref="G98">
    <cfRule type="expression" dxfId="166" priority="914">
      <formula>G98=""</formula>
    </cfRule>
  </conditionalFormatting>
  <conditionalFormatting sqref="H98">
    <cfRule type="expression" dxfId="165" priority="913">
      <formula>H98=""</formula>
    </cfRule>
  </conditionalFormatting>
  <conditionalFormatting sqref="I98">
    <cfRule type="expression" dxfId="164" priority="912">
      <formula>I98=""</formula>
    </cfRule>
  </conditionalFormatting>
  <conditionalFormatting sqref="J98">
    <cfRule type="expression" dxfId="163" priority="911">
      <formula>J98=""</formula>
    </cfRule>
  </conditionalFormatting>
  <conditionalFormatting sqref="K98">
    <cfRule type="expression" dxfId="162" priority="910">
      <formula>K98=""</formula>
    </cfRule>
  </conditionalFormatting>
  <conditionalFormatting sqref="D98">
    <cfRule type="expression" dxfId="161" priority="909">
      <formula>D98=""</formula>
    </cfRule>
  </conditionalFormatting>
  <conditionalFormatting sqref="C102">
    <cfRule type="expression" dxfId="160" priority="908">
      <formula>C102=""</formula>
    </cfRule>
  </conditionalFormatting>
  <conditionalFormatting sqref="E102">
    <cfRule type="expression" dxfId="159" priority="907">
      <formula>E102=""</formula>
    </cfRule>
  </conditionalFormatting>
  <conditionalFormatting sqref="F102">
    <cfRule type="expression" dxfId="158" priority="906">
      <formula>F102=""</formula>
    </cfRule>
  </conditionalFormatting>
  <conditionalFormatting sqref="F103">
    <cfRule type="expression" dxfId="157" priority="905">
      <formula>F103=""</formula>
    </cfRule>
  </conditionalFormatting>
  <conditionalFormatting sqref="F104">
    <cfRule type="expression" dxfId="156" priority="904">
      <formula>F104=""</formula>
    </cfRule>
  </conditionalFormatting>
  <conditionalFormatting sqref="F105">
    <cfRule type="expression" dxfId="155" priority="903">
      <formula>F105=""</formula>
    </cfRule>
  </conditionalFormatting>
  <conditionalFormatting sqref="G102">
    <cfRule type="expression" dxfId="154" priority="902">
      <formula>G102=""</formula>
    </cfRule>
  </conditionalFormatting>
  <conditionalFormatting sqref="H102">
    <cfRule type="expression" dxfId="153" priority="901">
      <formula>H102=""</formula>
    </cfRule>
  </conditionalFormatting>
  <conditionalFormatting sqref="I102">
    <cfRule type="expression" dxfId="152" priority="900">
      <formula>I102=""</formula>
    </cfRule>
  </conditionalFormatting>
  <conditionalFormatting sqref="J102">
    <cfRule type="expression" dxfId="151" priority="899">
      <formula>J102=""</formula>
    </cfRule>
  </conditionalFormatting>
  <conditionalFormatting sqref="K102">
    <cfRule type="expression" dxfId="150" priority="898">
      <formula>K102=""</formula>
    </cfRule>
  </conditionalFormatting>
  <conditionalFormatting sqref="D102">
    <cfRule type="expression" dxfId="149" priority="897">
      <formula>D102=""</formula>
    </cfRule>
  </conditionalFormatting>
  <conditionalFormatting sqref="C106">
    <cfRule type="expression" dxfId="148" priority="896">
      <formula>C106=""</formula>
    </cfRule>
  </conditionalFormatting>
  <conditionalFormatting sqref="E106">
    <cfRule type="expression" dxfId="147" priority="895">
      <formula>E106=""</formula>
    </cfRule>
  </conditionalFormatting>
  <conditionalFormatting sqref="F106">
    <cfRule type="expression" dxfId="146" priority="894">
      <formula>F106=""</formula>
    </cfRule>
  </conditionalFormatting>
  <conditionalFormatting sqref="F107">
    <cfRule type="expression" dxfId="145" priority="893">
      <formula>F107=""</formula>
    </cfRule>
  </conditionalFormatting>
  <conditionalFormatting sqref="F108">
    <cfRule type="expression" dxfId="144" priority="892">
      <formula>F108=""</formula>
    </cfRule>
  </conditionalFormatting>
  <conditionalFormatting sqref="F109">
    <cfRule type="expression" dxfId="143" priority="891">
      <formula>F109=""</formula>
    </cfRule>
  </conditionalFormatting>
  <conditionalFormatting sqref="G106">
    <cfRule type="expression" dxfId="142" priority="890">
      <formula>G106=""</formula>
    </cfRule>
  </conditionalFormatting>
  <conditionalFormatting sqref="H106">
    <cfRule type="expression" dxfId="141" priority="889">
      <formula>H106=""</formula>
    </cfRule>
  </conditionalFormatting>
  <conditionalFormatting sqref="I106">
    <cfRule type="expression" dxfId="140" priority="888">
      <formula>I106=""</formula>
    </cfRule>
  </conditionalFormatting>
  <conditionalFormatting sqref="J106">
    <cfRule type="expression" dxfId="139" priority="887">
      <formula>J106=""</formula>
    </cfRule>
  </conditionalFormatting>
  <conditionalFormatting sqref="K106">
    <cfRule type="expression" dxfId="138" priority="886">
      <formula>K106=""</formula>
    </cfRule>
  </conditionalFormatting>
  <conditionalFormatting sqref="D106">
    <cfRule type="expression" dxfId="137" priority="885">
      <formula>D106=""</formula>
    </cfRule>
  </conditionalFormatting>
  <conditionalFormatting sqref="C110">
    <cfRule type="expression" dxfId="136" priority="884">
      <formula>C110=""</formula>
    </cfRule>
  </conditionalFormatting>
  <conditionalFormatting sqref="E110">
    <cfRule type="expression" dxfId="135" priority="883">
      <formula>E110=""</formula>
    </cfRule>
  </conditionalFormatting>
  <conditionalFormatting sqref="F110">
    <cfRule type="expression" dxfId="134" priority="882">
      <formula>F110=""</formula>
    </cfRule>
  </conditionalFormatting>
  <conditionalFormatting sqref="F111">
    <cfRule type="expression" dxfId="133" priority="881">
      <formula>F111=""</formula>
    </cfRule>
  </conditionalFormatting>
  <conditionalFormatting sqref="F112">
    <cfRule type="expression" dxfId="132" priority="880">
      <formula>F112=""</formula>
    </cfRule>
  </conditionalFormatting>
  <conditionalFormatting sqref="F113">
    <cfRule type="expression" dxfId="131" priority="879">
      <formula>F113=""</formula>
    </cfRule>
  </conditionalFormatting>
  <conditionalFormatting sqref="G110">
    <cfRule type="expression" dxfId="130" priority="878">
      <formula>G110=""</formula>
    </cfRule>
  </conditionalFormatting>
  <conditionalFormatting sqref="H110">
    <cfRule type="expression" dxfId="129" priority="877">
      <formula>H110=""</formula>
    </cfRule>
  </conditionalFormatting>
  <conditionalFormatting sqref="I110">
    <cfRule type="expression" dxfId="128" priority="876">
      <formula>I110=""</formula>
    </cfRule>
  </conditionalFormatting>
  <conditionalFormatting sqref="J110">
    <cfRule type="expression" dxfId="127" priority="875">
      <formula>J110=""</formula>
    </cfRule>
  </conditionalFormatting>
  <conditionalFormatting sqref="K110">
    <cfRule type="expression" dxfId="126" priority="874">
      <formula>K110=""</formula>
    </cfRule>
  </conditionalFormatting>
  <conditionalFormatting sqref="D110">
    <cfRule type="expression" dxfId="125" priority="873">
      <formula>D110=""</formula>
    </cfRule>
  </conditionalFormatting>
  <conditionalFormatting sqref="C114">
    <cfRule type="expression" dxfId="124" priority="872">
      <formula>C114=""</formula>
    </cfRule>
  </conditionalFormatting>
  <conditionalFormatting sqref="E114">
    <cfRule type="expression" dxfId="123" priority="871">
      <formula>E114=""</formula>
    </cfRule>
  </conditionalFormatting>
  <conditionalFormatting sqref="F114">
    <cfRule type="expression" dxfId="122" priority="870">
      <formula>F114=""</formula>
    </cfRule>
  </conditionalFormatting>
  <conditionalFormatting sqref="F115">
    <cfRule type="expression" dxfId="121" priority="869">
      <formula>F115=""</formula>
    </cfRule>
  </conditionalFormatting>
  <conditionalFormatting sqref="F116">
    <cfRule type="expression" dxfId="120" priority="868">
      <formula>F116=""</formula>
    </cfRule>
  </conditionalFormatting>
  <conditionalFormatting sqref="F117">
    <cfRule type="expression" dxfId="119" priority="867">
      <formula>F117=""</formula>
    </cfRule>
  </conditionalFormatting>
  <conditionalFormatting sqref="G114">
    <cfRule type="expression" dxfId="118" priority="866">
      <formula>G114=""</formula>
    </cfRule>
  </conditionalFormatting>
  <conditionalFormatting sqref="H114">
    <cfRule type="expression" dxfId="117" priority="865">
      <formula>H114=""</formula>
    </cfRule>
  </conditionalFormatting>
  <conditionalFormatting sqref="I114">
    <cfRule type="expression" dxfId="116" priority="864">
      <formula>I114=""</formula>
    </cfRule>
  </conditionalFormatting>
  <conditionalFormatting sqref="J114">
    <cfRule type="expression" dxfId="115" priority="863">
      <formula>J114=""</formula>
    </cfRule>
  </conditionalFormatting>
  <conditionalFormatting sqref="K114">
    <cfRule type="expression" dxfId="114" priority="862">
      <formula>K114=""</formula>
    </cfRule>
  </conditionalFormatting>
  <conditionalFormatting sqref="D114">
    <cfRule type="expression" dxfId="113" priority="861">
      <formula>D114=""</formula>
    </cfRule>
  </conditionalFormatting>
  <conditionalFormatting sqref="C118">
    <cfRule type="expression" dxfId="112" priority="860">
      <formula>C118=""</formula>
    </cfRule>
  </conditionalFormatting>
  <conditionalFormatting sqref="E118">
    <cfRule type="expression" dxfId="111" priority="859">
      <formula>E118=""</formula>
    </cfRule>
  </conditionalFormatting>
  <conditionalFormatting sqref="F118">
    <cfRule type="expression" dxfId="110" priority="858">
      <formula>F118=""</formula>
    </cfRule>
  </conditionalFormatting>
  <conditionalFormatting sqref="F119">
    <cfRule type="expression" dxfId="109" priority="857">
      <formula>F119=""</formula>
    </cfRule>
  </conditionalFormatting>
  <conditionalFormatting sqref="F120">
    <cfRule type="expression" dxfId="108" priority="856">
      <formula>F120=""</formula>
    </cfRule>
  </conditionalFormatting>
  <conditionalFormatting sqref="F121">
    <cfRule type="expression" dxfId="107" priority="855">
      <formula>F121=""</formula>
    </cfRule>
  </conditionalFormatting>
  <conditionalFormatting sqref="G118">
    <cfRule type="expression" dxfId="106" priority="854">
      <formula>G118=""</formula>
    </cfRule>
  </conditionalFormatting>
  <conditionalFormatting sqref="H118">
    <cfRule type="expression" dxfId="105" priority="853">
      <formula>H118=""</formula>
    </cfRule>
  </conditionalFormatting>
  <conditionalFormatting sqref="I118">
    <cfRule type="expression" dxfId="104" priority="852">
      <formula>I118=""</formula>
    </cfRule>
  </conditionalFormatting>
  <conditionalFormatting sqref="J118">
    <cfRule type="expression" dxfId="103" priority="851">
      <formula>J118=""</formula>
    </cfRule>
  </conditionalFormatting>
  <conditionalFormatting sqref="K118">
    <cfRule type="expression" dxfId="102" priority="850">
      <formula>K118=""</formula>
    </cfRule>
  </conditionalFormatting>
  <conditionalFormatting sqref="D118">
    <cfRule type="expression" dxfId="101" priority="849">
      <formula>D118=""</formula>
    </cfRule>
  </conditionalFormatting>
  <conditionalFormatting sqref="C122">
    <cfRule type="expression" dxfId="100" priority="848">
      <formula>C122=""</formula>
    </cfRule>
  </conditionalFormatting>
  <conditionalFormatting sqref="E122">
    <cfRule type="expression" dxfId="99" priority="847">
      <formula>E122=""</formula>
    </cfRule>
  </conditionalFormatting>
  <conditionalFormatting sqref="F122">
    <cfRule type="expression" dxfId="98" priority="846">
      <formula>F122=""</formula>
    </cfRule>
  </conditionalFormatting>
  <conditionalFormatting sqref="F123">
    <cfRule type="expression" dxfId="97" priority="845">
      <formula>F123=""</formula>
    </cfRule>
  </conditionalFormatting>
  <conditionalFormatting sqref="F124">
    <cfRule type="expression" dxfId="96" priority="844">
      <formula>F124=""</formula>
    </cfRule>
  </conditionalFormatting>
  <conditionalFormatting sqref="F125">
    <cfRule type="expression" dxfId="95" priority="843">
      <formula>F125=""</formula>
    </cfRule>
  </conditionalFormatting>
  <conditionalFormatting sqref="G122">
    <cfRule type="expression" dxfId="94" priority="842">
      <formula>G122=""</formula>
    </cfRule>
  </conditionalFormatting>
  <conditionalFormatting sqref="H122">
    <cfRule type="expression" dxfId="93" priority="841">
      <formula>H122=""</formula>
    </cfRule>
  </conditionalFormatting>
  <conditionalFormatting sqref="I122">
    <cfRule type="expression" dxfId="92" priority="840">
      <formula>I122=""</formula>
    </cfRule>
  </conditionalFormatting>
  <conditionalFormatting sqref="J122">
    <cfRule type="expression" dxfId="91" priority="839">
      <formula>J122=""</formula>
    </cfRule>
  </conditionalFormatting>
  <conditionalFormatting sqref="K122">
    <cfRule type="expression" dxfId="90" priority="838">
      <formula>K122=""</formula>
    </cfRule>
  </conditionalFormatting>
  <conditionalFormatting sqref="D122">
    <cfRule type="expression" dxfId="89" priority="837">
      <formula>D122=""</formula>
    </cfRule>
  </conditionalFormatting>
  <conditionalFormatting sqref="C126">
    <cfRule type="expression" dxfId="88" priority="824">
      <formula>C126=""</formula>
    </cfRule>
  </conditionalFormatting>
  <conditionalFormatting sqref="E126">
    <cfRule type="expression" dxfId="87" priority="823">
      <formula>E126=""</formula>
    </cfRule>
  </conditionalFormatting>
  <conditionalFormatting sqref="F126">
    <cfRule type="expression" dxfId="86" priority="822">
      <formula>F126=""</formula>
    </cfRule>
  </conditionalFormatting>
  <conditionalFormatting sqref="F127">
    <cfRule type="expression" dxfId="85" priority="821">
      <formula>F127=""</formula>
    </cfRule>
  </conditionalFormatting>
  <conditionalFormatting sqref="F128">
    <cfRule type="expression" dxfId="84" priority="820">
      <formula>F128=""</formula>
    </cfRule>
  </conditionalFormatting>
  <conditionalFormatting sqref="F129">
    <cfRule type="expression" dxfId="83" priority="819">
      <formula>F129=""</formula>
    </cfRule>
  </conditionalFormatting>
  <conditionalFormatting sqref="G126">
    <cfRule type="expression" dxfId="82" priority="818">
      <formula>G126=""</formula>
    </cfRule>
  </conditionalFormatting>
  <conditionalFormatting sqref="H126">
    <cfRule type="expression" dxfId="81" priority="817">
      <formula>H126=""</formula>
    </cfRule>
  </conditionalFormatting>
  <conditionalFormatting sqref="I126">
    <cfRule type="expression" dxfId="80" priority="816">
      <formula>I126=""</formula>
    </cfRule>
  </conditionalFormatting>
  <conditionalFormatting sqref="J126">
    <cfRule type="expression" dxfId="79" priority="815">
      <formula>J126=""</formula>
    </cfRule>
  </conditionalFormatting>
  <conditionalFormatting sqref="K126">
    <cfRule type="expression" dxfId="78" priority="814">
      <formula>K126=""</formula>
    </cfRule>
  </conditionalFormatting>
  <conditionalFormatting sqref="D126">
    <cfRule type="expression" dxfId="77" priority="813">
      <formula>D126=""</formula>
    </cfRule>
  </conditionalFormatting>
  <conditionalFormatting sqref="C130">
    <cfRule type="expression" dxfId="76" priority="812">
      <formula>C130=""</formula>
    </cfRule>
  </conditionalFormatting>
  <conditionalFormatting sqref="E130">
    <cfRule type="expression" dxfId="75" priority="811">
      <formula>E130=""</formula>
    </cfRule>
  </conditionalFormatting>
  <conditionalFormatting sqref="F130">
    <cfRule type="expression" dxfId="74" priority="810">
      <formula>F130=""</formula>
    </cfRule>
  </conditionalFormatting>
  <conditionalFormatting sqref="F131">
    <cfRule type="expression" dxfId="73" priority="809">
      <formula>F131=""</formula>
    </cfRule>
  </conditionalFormatting>
  <conditionalFormatting sqref="F132">
    <cfRule type="expression" dxfId="72" priority="808">
      <formula>F132=""</formula>
    </cfRule>
  </conditionalFormatting>
  <conditionalFormatting sqref="F133">
    <cfRule type="expression" dxfId="71" priority="807">
      <formula>F133=""</formula>
    </cfRule>
  </conditionalFormatting>
  <conditionalFormatting sqref="G130">
    <cfRule type="expression" dxfId="70" priority="806">
      <formula>G130=""</formula>
    </cfRule>
  </conditionalFormatting>
  <conditionalFormatting sqref="H130">
    <cfRule type="expression" dxfId="69" priority="805">
      <formula>H130=""</formula>
    </cfRule>
  </conditionalFormatting>
  <conditionalFormatting sqref="I130">
    <cfRule type="expression" dxfId="68" priority="804">
      <formula>I130=""</formula>
    </cfRule>
  </conditionalFormatting>
  <conditionalFormatting sqref="J130">
    <cfRule type="expression" dxfId="67" priority="803">
      <formula>J130=""</formula>
    </cfRule>
  </conditionalFormatting>
  <conditionalFormatting sqref="K130">
    <cfRule type="expression" dxfId="66" priority="802">
      <formula>K130=""</formula>
    </cfRule>
  </conditionalFormatting>
  <conditionalFormatting sqref="D130">
    <cfRule type="expression" dxfId="65" priority="801">
      <formula>D130=""</formula>
    </cfRule>
  </conditionalFormatting>
  <conditionalFormatting sqref="C134">
    <cfRule type="expression" dxfId="64" priority="800">
      <formula>C134=""</formula>
    </cfRule>
  </conditionalFormatting>
  <conditionalFormatting sqref="E134">
    <cfRule type="expression" dxfId="63" priority="799">
      <formula>E134=""</formula>
    </cfRule>
  </conditionalFormatting>
  <conditionalFormatting sqref="F134">
    <cfRule type="expression" dxfId="62" priority="798">
      <formula>F134=""</formula>
    </cfRule>
  </conditionalFormatting>
  <conditionalFormatting sqref="F135">
    <cfRule type="expression" dxfId="61" priority="797">
      <formula>F135=""</formula>
    </cfRule>
  </conditionalFormatting>
  <conditionalFormatting sqref="F136">
    <cfRule type="expression" dxfId="60" priority="796">
      <formula>F136=""</formula>
    </cfRule>
  </conditionalFormatting>
  <conditionalFormatting sqref="F137">
    <cfRule type="expression" dxfId="59" priority="795">
      <formula>F137=""</formula>
    </cfRule>
  </conditionalFormatting>
  <conditionalFormatting sqref="G134">
    <cfRule type="expression" dxfId="58" priority="794">
      <formula>G134=""</formula>
    </cfRule>
  </conditionalFormatting>
  <conditionalFormatting sqref="H134">
    <cfRule type="expression" dxfId="57" priority="793">
      <formula>H134=""</formula>
    </cfRule>
  </conditionalFormatting>
  <conditionalFormatting sqref="I134">
    <cfRule type="expression" dxfId="56" priority="792">
      <formula>I134=""</formula>
    </cfRule>
  </conditionalFormatting>
  <conditionalFormatting sqref="J134">
    <cfRule type="expression" dxfId="55" priority="791">
      <formula>J134=""</formula>
    </cfRule>
  </conditionalFormatting>
  <conditionalFormatting sqref="K134">
    <cfRule type="expression" dxfId="54" priority="790">
      <formula>K134=""</formula>
    </cfRule>
  </conditionalFormatting>
  <conditionalFormatting sqref="D134">
    <cfRule type="expression" dxfId="53" priority="789">
      <formula>D134=""</formula>
    </cfRule>
  </conditionalFormatting>
  <conditionalFormatting sqref="C138">
    <cfRule type="expression" dxfId="52" priority="788">
      <formula>C138=""</formula>
    </cfRule>
  </conditionalFormatting>
  <conditionalFormatting sqref="E138">
    <cfRule type="expression" dxfId="51" priority="787">
      <formula>E138=""</formula>
    </cfRule>
  </conditionalFormatting>
  <conditionalFormatting sqref="F138">
    <cfRule type="expression" dxfId="50" priority="786">
      <formula>F138=""</formula>
    </cfRule>
  </conditionalFormatting>
  <conditionalFormatting sqref="F139">
    <cfRule type="expression" dxfId="49" priority="785">
      <formula>F139=""</formula>
    </cfRule>
  </conditionalFormatting>
  <conditionalFormatting sqref="F140">
    <cfRule type="expression" dxfId="48" priority="784">
      <formula>F140=""</formula>
    </cfRule>
  </conditionalFormatting>
  <conditionalFormatting sqref="F141">
    <cfRule type="expression" dxfId="47" priority="783">
      <formula>F141=""</formula>
    </cfRule>
  </conditionalFormatting>
  <conditionalFormatting sqref="G138">
    <cfRule type="expression" dxfId="46" priority="782">
      <formula>G138=""</formula>
    </cfRule>
  </conditionalFormatting>
  <conditionalFormatting sqref="H138">
    <cfRule type="expression" dxfId="45" priority="781">
      <formula>H138=""</formula>
    </cfRule>
  </conditionalFormatting>
  <conditionalFormatting sqref="I138">
    <cfRule type="expression" dxfId="44" priority="780">
      <formula>I138=""</formula>
    </cfRule>
  </conditionalFormatting>
  <conditionalFormatting sqref="J138">
    <cfRule type="expression" dxfId="43" priority="779">
      <formula>J138=""</formula>
    </cfRule>
  </conditionalFormatting>
  <conditionalFormatting sqref="K138">
    <cfRule type="expression" dxfId="42" priority="778">
      <formula>K138=""</formula>
    </cfRule>
  </conditionalFormatting>
  <conditionalFormatting sqref="D138">
    <cfRule type="expression" dxfId="41" priority="777">
      <formula>D138=""</formula>
    </cfRule>
  </conditionalFormatting>
  <conditionalFormatting sqref="C142">
    <cfRule type="expression" dxfId="40" priority="776">
      <formula>C142=""</formula>
    </cfRule>
  </conditionalFormatting>
  <conditionalFormatting sqref="E142">
    <cfRule type="expression" dxfId="39" priority="775">
      <formula>E142=""</formula>
    </cfRule>
  </conditionalFormatting>
  <conditionalFormatting sqref="F142">
    <cfRule type="expression" dxfId="38" priority="774">
      <formula>F142=""</formula>
    </cfRule>
  </conditionalFormatting>
  <conditionalFormatting sqref="F143">
    <cfRule type="expression" dxfId="37" priority="773">
      <formula>F143=""</formula>
    </cfRule>
  </conditionalFormatting>
  <conditionalFormatting sqref="F144">
    <cfRule type="expression" dxfId="36" priority="772">
      <formula>F144=""</formula>
    </cfRule>
  </conditionalFormatting>
  <conditionalFormatting sqref="F145">
    <cfRule type="expression" dxfId="35" priority="771">
      <formula>F145=""</formula>
    </cfRule>
  </conditionalFormatting>
  <conditionalFormatting sqref="G142">
    <cfRule type="expression" dxfId="34" priority="770">
      <formula>G142=""</formula>
    </cfRule>
  </conditionalFormatting>
  <conditionalFormatting sqref="H142">
    <cfRule type="expression" dxfId="33" priority="769">
      <formula>H142=""</formula>
    </cfRule>
  </conditionalFormatting>
  <conditionalFormatting sqref="I142">
    <cfRule type="expression" dxfId="32" priority="768">
      <formula>I142=""</formula>
    </cfRule>
  </conditionalFormatting>
  <conditionalFormatting sqref="J142">
    <cfRule type="expression" dxfId="31" priority="767">
      <formula>J142=""</formula>
    </cfRule>
  </conditionalFormatting>
  <conditionalFormatting sqref="K142">
    <cfRule type="expression" dxfId="30" priority="766">
      <formula>K142=""</formula>
    </cfRule>
  </conditionalFormatting>
  <conditionalFormatting sqref="D142">
    <cfRule type="expression" dxfId="29" priority="765">
      <formula>D142=""</formula>
    </cfRule>
  </conditionalFormatting>
  <conditionalFormatting sqref="F146">
    <cfRule type="expression" dxfId="28" priority="572">
      <formula>F146="Název dílu"</formula>
    </cfRule>
  </conditionalFormatting>
  <conditionalFormatting sqref="C146">
    <cfRule type="expression" dxfId="27" priority="571">
      <formula>C146="Kód dílu"</formula>
    </cfRule>
  </conditionalFormatting>
  <conditionalFormatting sqref="C50">
    <cfRule type="expression" dxfId="26" priority="12">
      <formula>C50=""</formula>
    </cfRule>
  </conditionalFormatting>
  <conditionalFormatting sqref="E50">
    <cfRule type="expression" dxfId="25" priority="11">
      <formula>E50=""</formula>
    </cfRule>
  </conditionalFormatting>
  <conditionalFormatting sqref="F50">
    <cfRule type="expression" dxfId="24" priority="10">
      <formula>F50=""</formula>
    </cfRule>
  </conditionalFormatting>
  <conditionalFormatting sqref="F51">
    <cfRule type="expression" dxfId="23" priority="9">
      <formula>F51=""</formula>
    </cfRule>
  </conditionalFormatting>
  <conditionalFormatting sqref="F52">
    <cfRule type="expression" dxfId="22" priority="8">
      <formula>F52=""</formula>
    </cfRule>
  </conditionalFormatting>
  <conditionalFormatting sqref="F53">
    <cfRule type="expression" dxfId="21" priority="7">
      <formula>F53=""</formula>
    </cfRule>
  </conditionalFormatting>
  <conditionalFormatting sqref="G50">
    <cfRule type="expression" dxfId="20" priority="6">
      <formula>G50=""</formula>
    </cfRule>
  </conditionalFormatting>
  <conditionalFormatting sqref="H50">
    <cfRule type="expression" dxfId="19" priority="5">
      <formula>H50=""</formula>
    </cfRule>
  </conditionalFormatting>
  <conditionalFormatting sqref="I50">
    <cfRule type="expression" dxfId="18" priority="4">
      <formula>I50=""</formula>
    </cfRule>
  </conditionalFormatting>
  <conditionalFormatting sqref="J50">
    <cfRule type="expression" dxfId="17" priority="3">
      <formula>J50=""</formula>
    </cfRule>
  </conditionalFormatting>
  <conditionalFormatting sqref="K50">
    <cfRule type="expression" dxfId="16" priority="2">
      <formula>K50=""</formula>
    </cfRule>
  </conditionalFormatting>
  <conditionalFormatting sqref="D50">
    <cfRule type="expression" dxfId="15" priority="1">
      <formula>D50=""</formula>
    </cfRule>
  </conditionalFormatting>
  <dataValidations xWindow="760" yWindow="211"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4 F18 F22 F26 F30 F34 F38 F42 F46 F54 F58 F62 F66 F70 F74 F78 F82 F86 F90 F94 F98 F102 F106 F110 F114 F118 F122 F126 F130 F134 F138 F142 F50"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19 F23 F27 F31 F35 F39 F43 F47 F55 F59 F63 F67 F71 F75 F79 F83 F87 F91 F95 F99 F103 F107 F111 F115 F119 F123 F127 F131 F135 F139 F143 F51" xr:uid="{00000000-0002-0000-0000-00000B000000}"/>
    <dataValidation allowBlank="1" showInputMessage="1" showErrorMessage="1" promptTitle="Výkaz výměr:" prompt="způsob stanovení množství položky, nebo odkaz na příslušnou přílohu dokumentace." sqref="F16 F20 F24 F28 F32 F36 F40 F44 F48 F56 F60 F64 F68 F72 F76 F80 F84 F88 F92 F96 F100 F104 F108 F112 F116 F120 F124 F128 F132 F136 F140 F144 F52"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21 F25 F29 F33 F37 F41 F45 F145 F57 F61 F65 F69 F73 F77 F81 F85 F89 F93 F97 F101 F105 F109 F113 F117 F121 F125 F129 F133 F137 F141 F49 F53" xr:uid="{00000000-0002-0000-0000-00000D000000}"/>
    <dataValidation type="list" allowBlank="1" showInputMessage="1" showErrorMessage="1" sqref="D14 D18 D22 D26 D30 D34 D38 D42 D46 D54 D58 D62 D66 D70 D74 D78 D82 D86 D90 D94 D98 D102 D106 D110 D114 D118 D122 D126 D130 D134 D138 D142 D50" xr:uid="{00000000-0002-0000-0000-00000E000000}">
      <formula1>"1,2,3,4,5,6,7,8,9,10"</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90625" customWidth="1"/>
    <col min="3" max="3" width="9.089843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112</v>
      </c>
    </row>
    <row r="2" spans="1:13" x14ac:dyDescent="0.35">
      <c r="C2" t="s">
        <v>103</v>
      </c>
    </row>
    <row r="3" spans="1:13" x14ac:dyDescent="0.35">
      <c r="B3" t="s">
        <v>100</v>
      </c>
    </row>
    <row r="4" spans="1:13" x14ac:dyDescent="0.35">
      <c r="B4" t="s">
        <v>102</v>
      </c>
    </row>
    <row r="5" spans="1:13" x14ac:dyDescent="0.35">
      <c r="C5" t="s">
        <v>101</v>
      </c>
    </row>
    <row r="6" spans="1:13" x14ac:dyDescent="0.35">
      <c r="B6" t="s">
        <v>109</v>
      </c>
    </row>
    <row r="7" spans="1:13" x14ac:dyDescent="0.35">
      <c r="A7" t="s">
        <v>104</v>
      </c>
    </row>
    <row r="8" spans="1:13" x14ac:dyDescent="0.35">
      <c r="A8" s="89" t="s">
        <v>117</v>
      </c>
      <c r="B8" s="89"/>
      <c r="C8" s="89"/>
      <c r="D8" s="89"/>
      <c r="E8" s="89"/>
      <c r="F8" s="89"/>
      <c r="G8" s="89"/>
      <c r="H8" s="89"/>
      <c r="I8" s="89"/>
      <c r="J8" s="89"/>
      <c r="K8" s="89"/>
      <c r="L8" s="89"/>
      <c r="M8" s="89"/>
    </row>
    <row r="10" spans="1:13" x14ac:dyDescent="0.35">
      <c r="A10" t="s">
        <v>84</v>
      </c>
    </row>
    <row r="11" spans="1:13" x14ac:dyDescent="0.35">
      <c r="A11" s="85">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8" t="s">
        <v>110</v>
      </c>
      <c r="C16" s="88"/>
      <c r="D16" s="88"/>
      <c r="E16" s="88"/>
      <c r="F16" s="88"/>
    </row>
    <row r="17" spans="1:6" x14ac:dyDescent="0.35">
      <c r="C17" t="s">
        <v>105</v>
      </c>
    </row>
    <row r="18" spans="1:6" x14ac:dyDescent="0.35">
      <c r="D18" t="s">
        <v>106</v>
      </c>
    </row>
    <row r="19" spans="1:6" x14ac:dyDescent="0.35">
      <c r="C19" t="s">
        <v>107</v>
      </c>
    </row>
    <row r="20" spans="1:6" x14ac:dyDescent="0.35">
      <c r="B20" t="s">
        <v>87</v>
      </c>
    </row>
    <row r="21" spans="1:6" x14ac:dyDescent="0.35">
      <c r="B21" t="s">
        <v>111</v>
      </c>
    </row>
    <row r="22" spans="1:6" x14ac:dyDescent="0.35">
      <c r="C22" t="s">
        <v>88</v>
      </c>
    </row>
    <row r="23" spans="1:6" x14ac:dyDescent="0.35">
      <c r="B23" t="s">
        <v>92</v>
      </c>
    </row>
    <row r="24" spans="1:6" x14ac:dyDescent="0.35">
      <c r="B24" t="s">
        <v>91</v>
      </c>
    </row>
    <row r="25" spans="1:6" x14ac:dyDescent="0.35">
      <c r="B25" t="s">
        <v>96</v>
      </c>
    </row>
    <row r="26" spans="1:6" x14ac:dyDescent="0.35">
      <c r="B26" t="s">
        <v>108</v>
      </c>
    </row>
    <row r="27" spans="1:6" x14ac:dyDescent="0.35">
      <c r="A27" s="85">
        <v>43409</v>
      </c>
      <c r="B27" t="s">
        <v>113</v>
      </c>
    </row>
    <row r="28" spans="1:6" x14ac:dyDescent="0.35">
      <c r="A28" s="85">
        <v>43418</v>
      </c>
      <c r="B28" t="s">
        <v>114</v>
      </c>
    </row>
    <row r="29" spans="1:6" x14ac:dyDescent="0.35">
      <c r="C29" t="s">
        <v>115</v>
      </c>
    </row>
    <row r="30" spans="1:6" x14ac:dyDescent="0.35">
      <c r="B30" s="89"/>
      <c r="C30" s="89"/>
      <c r="D30" s="89"/>
      <c r="E30" s="89"/>
      <c r="F30" s="89"/>
    </row>
    <row r="31" spans="1:6" x14ac:dyDescent="0.35">
      <c r="B31" t="s">
        <v>123</v>
      </c>
    </row>
    <row r="32" spans="1:6" x14ac:dyDescent="0.35">
      <c r="B32" t="s">
        <v>116</v>
      </c>
    </row>
    <row r="33" spans="1:6" x14ac:dyDescent="0.35">
      <c r="B33" s="89"/>
      <c r="C33" s="89"/>
      <c r="D33" s="89"/>
      <c r="E33" s="89"/>
      <c r="F33" s="89"/>
    </row>
    <row r="34" spans="1:6" x14ac:dyDescent="0.35">
      <c r="B34" s="89"/>
      <c r="C34" s="89"/>
      <c r="D34" s="89"/>
      <c r="E34" s="89"/>
      <c r="F34" s="89"/>
    </row>
    <row r="35" spans="1:6" x14ac:dyDescent="0.35">
      <c r="A35" s="85">
        <v>43420</v>
      </c>
      <c r="B35" t="s">
        <v>127</v>
      </c>
    </row>
    <row r="36" spans="1:6" x14ac:dyDescent="0.35">
      <c r="C36" t="s">
        <v>126</v>
      </c>
    </row>
    <row r="37" spans="1:6" x14ac:dyDescent="0.35">
      <c r="A37" s="85">
        <v>43423</v>
      </c>
      <c r="B37" t="s">
        <v>128</v>
      </c>
    </row>
    <row r="38" spans="1:6" x14ac:dyDescent="0.35">
      <c r="B38" t="s">
        <v>130</v>
      </c>
    </row>
    <row r="39" spans="1:6" x14ac:dyDescent="0.35">
      <c r="A39" s="85">
        <v>43425</v>
      </c>
      <c r="B39" t="s">
        <v>131</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08984375" defaultRowHeight="10" x14ac:dyDescent="0.2"/>
  <cols>
    <col min="1" max="1" width="3.54296875" style="27" customWidth="1"/>
    <col min="2" max="2" width="4.453125" style="8" customWidth="1"/>
    <col min="3" max="3" width="10.54296875" style="8" customWidth="1"/>
    <col min="4" max="5" width="10" style="8" customWidth="1"/>
    <col min="6" max="6" width="74.08984375" style="8" customWidth="1"/>
    <col min="7" max="7" width="9" style="9" customWidth="1"/>
    <col min="8" max="8" width="13" style="9" customWidth="1"/>
    <col min="9" max="10" width="9" style="9" customWidth="1"/>
    <col min="11" max="12" width="12.90625" style="9" customWidth="1"/>
    <col min="13" max="16384" width="9.08984375" style="8"/>
  </cols>
  <sheetData>
    <row r="1" spans="1:12" s="1" customFormat="1" ht="13.5" customHeight="1" thickBot="1" x14ac:dyDescent="0.4">
      <c r="A1" s="71" t="s">
        <v>6</v>
      </c>
      <c r="B1" s="77"/>
      <c r="C1" s="59"/>
      <c r="D1" s="78"/>
      <c r="E1" s="59"/>
      <c r="F1" s="79"/>
      <c r="G1" s="59"/>
      <c r="H1" s="60"/>
      <c r="I1" s="82"/>
      <c r="J1" s="60" t="str">
        <f>IF(I1=0,"",I1*H1)</f>
        <v/>
      </c>
      <c r="K1" s="61"/>
      <c r="L1" s="76">
        <f>ROUND((ROUND(H1,3))*(ROUND(K1,2)),2)</f>
        <v>0</v>
      </c>
    </row>
    <row r="2" spans="1:12" s="1" customFormat="1" ht="12.75" customHeight="1" x14ac:dyDescent="0.35">
      <c r="A2" s="71" t="s">
        <v>5</v>
      </c>
      <c r="B2" s="15"/>
      <c r="C2" s="12"/>
      <c r="D2" s="12"/>
      <c r="E2" s="12"/>
      <c r="F2" s="80"/>
      <c r="G2" s="6"/>
      <c r="H2" s="6"/>
      <c r="I2" s="6"/>
      <c r="J2" s="6"/>
      <c r="K2" s="6"/>
      <c r="L2" s="16"/>
    </row>
    <row r="3" spans="1:12" s="1" customFormat="1" ht="12.75" customHeight="1" x14ac:dyDescent="0.35">
      <c r="A3" s="71" t="s">
        <v>7</v>
      </c>
      <c r="B3" s="15"/>
      <c r="C3" s="12"/>
      <c r="D3" s="12"/>
      <c r="E3" s="12"/>
      <c r="F3" s="81"/>
      <c r="G3" s="6"/>
      <c r="H3" s="6"/>
      <c r="I3" s="6"/>
      <c r="J3" s="6"/>
      <c r="K3" s="6"/>
      <c r="L3" s="16"/>
    </row>
    <row r="4" spans="1:12" s="1" customFormat="1" ht="18" customHeight="1" thickBot="1" x14ac:dyDescent="0.4">
      <c r="A4" s="71" t="s">
        <v>8</v>
      </c>
      <c r="B4" s="17"/>
      <c r="C4" s="14"/>
      <c r="D4" s="14"/>
      <c r="E4" s="14"/>
      <c r="F4" s="107" t="s">
        <v>129</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69" t="s">
        <v>28</v>
      </c>
      <c r="G6" s="24"/>
      <c r="H6" s="24"/>
      <c r="I6" s="24"/>
      <c r="J6" s="24"/>
      <c r="K6" s="24"/>
      <c r="L6" s="83"/>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69" t="s">
        <v>28</v>
      </c>
      <c r="G8" s="4"/>
      <c r="H8" s="4"/>
      <c r="I8" s="4"/>
      <c r="J8" s="4"/>
      <c r="K8" s="4"/>
      <c r="L8" s="84"/>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2019-01-28T05:13:20Z</cp:lastPrinted>
  <dcterms:created xsi:type="dcterms:W3CDTF">2015-03-16T09:47:49Z</dcterms:created>
  <dcterms:modified xsi:type="dcterms:W3CDTF">2019-03-08T11:22:05Z</dcterms:modified>
</cp:coreProperties>
</file>